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2"/>
  </bookViews>
  <sheets>
    <sheet name="01,12,2016  " sheetId="1" r:id="rId1"/>
    <sheet name="01,11,2016 " sheetId="2" r:id="rId2"/>
    <sheet name="01,09,2016" sheetId="3" r:id="rId3"/>
    <sheet name="01,08,2016" sheetId="4" r:id="rId4"/>
    <sheet name="01,07,2016)" sheetId="5" r:id="rId5"/>
    <sheet name="01,06,2016" sheetId="6" r:id="rId6"/>
    <sheet name="01,05,2016" sheetId="7" r:id="rId7"/>
    <sheet name="01,03,2016" sheetId="8" r:id="rId8"/>
    <sheet name="01,02,2016" sheetId="9" r:id="rId9"/>
  </sheets>
  <definedNames/>
  <calcPr fullCalcOnLoad="1"/>
</workbook>
</file>

<file path=xl/sharedStrings.xml><?xml version="1.0" encoding="utf-8"?>
<sst xmlns="http://schemas.openxmlformats.org/spreadsheetml/2006/main" count="879" uniqueCount="105">
  <si>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</si>
  <si>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</si>
  <si>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</si>
  <si>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</si>
  <si>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</si>
  <si>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</si>
  <si>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</si>
  <si>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</si>
  <si>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</si>
  <si>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</si>
  <si>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Д О Х О Д Ы</t>
  </si>
  <si>
    <t>НАЛОГИ НА ПРИБЫЛЬ (ДОХОД),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</si>
  <si>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</si>
  <si>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</si>
  <si>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</si>
  <si>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</si>
  <si>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</si>
  <si>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</si>
  <si>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</si>
  <si>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</si>
  <si>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</si>
  <si>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</si>
  <si>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</si>
  <si>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</si>
  <si>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</si>
  <si>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</si>
  <si>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</si>
  <si>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</si>
  <si>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</si>
  <si>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</si>
  <si>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</si>
  <si>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</si>
  <si>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</si>
  <si>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</si>
  <si>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</si>
  <si>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</si>
  <si>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</si>
  <si>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</si>
  <si>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</si>
  <si>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</si>
  <si>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</si>
  <si>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</si>
  <si>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</si>
  <si>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</si>
  <si>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Финансовая помощь бюджетам других уровней</t>
  </si>
  <si>
    <t>ИТОГО РАСХОДОВ</t>
  </si>
  <si>
    <t>ДЕФИЦИТ (ПРОФИЦИТ)</t>
  </si>
  <si>
    <t>Прочие доходы от использования имущества и прав ,находящегося в государственной и муниципальной собственности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</si>
  <si>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</si>
  <si>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</si>
  <si>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</si>
  <si>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</si>
  <si>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</si>
  <si>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 xml:space="preserve">тыс.руб. </t>
  </si>
  <si>
    <t>Налог взимаемый всвзи с применением упрощенной системы налогообложения</t>
  </si>
  <si>
    <t>Иные межбюджетные трансферты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</si>
  <si>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</si>
  <si>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</si>
  <si>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</si>
  <si>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</si>
  <si>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</si>
  <si>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</si>
  <si>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</si>
  <si>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</si>
  <si>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</si>
  <si>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</si>
  <si>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ПРОЧИЕ БЕЗВОЗМЕЗДНЫЕ ПОСТУПЛЕНИЯ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</si>
  <si>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</si>
  <si>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</si>
  <si>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</si>
  <si>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</si>
  <si>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</si>
  <si>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</si>
  <si>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</si>
  <si>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</si>
  <si>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</si>
  <si>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>Компенсация родительской платы</t>
  </si>
  <si>
    <t>Проценты,полученные от предоставления бюджетных кредитов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</si>
  <si>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</si>
  <si>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</si>
  <si>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>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на селе (Жилье на селе)</t>
  </si>
  <si>
    <t>Мероприятия по обеспечению жильем молодых семей на 2011-2015 годы</t>
  </si>
  <si>
    <t>Акцизы</t>
  </si>
  <si>
    <t>Налог на имущество физических лиц</t>
  </si>
  <si>
    <t>Земельный налог</t>
  </si>
  <si>
    <t>КУЛЬТУРАИ КИНЕМАТОГРАФИЯ</t>
  </si>
  <si>
    <t>Налог взимаемый всвзи с применением патента</t>
  </si>
  <si>
    <t xml:space="preserve">                     Богучарского муниципального района</t>
  </si>
  <si>
    <t xml:space="preserve">       Исполнение  районного  бюджета за январь 2 0 16  года .</t>
  </si>
  <si>
    <t xml:space="preserve">УТОЧНЕННЫЙ ПЛАН </t>
  </si>
  <si>
    <t>ИСПОЛНЕНО на  01.02. 2016 г.</t>
  </si>
  <si>
    <t xml:space="preserve">       Исполнение  районного  бюджета за февраль 2 0 16  года .</t>
  </si>
  <si>
    <t>ИСПОЛНЕНО на  01.03. 2016 г.</t>
  </si>
  <si>
    <t xml:space="preserve">       Исполнение  районного  бюджета за апрель 2 0 16  года .</t>
  </si>
  <si>
    <t xml:space="preserve">       Исполнение  районного  бюджета за май 2 0 16  года .</t>
  </si>
  <si>
    <t>УТОЧНЕННЫЙ ПЛАН  31.05.16</t>
  </si>
  <si>
    <t>ИСПОЛНЕНО</t>
  </si>
  <si>
    <t>УТОЧНЕННЫЙ ПЛАН  30.06.16</t>
  </si>
  <si>
    <t xml:space="preserve">       Исполнение  районного  бюджета за июнь 2 0 16  года .</t>
  </si>
  <si>
    <t xml:space="preserve">       Исполнение  районного  бюджета за июль 2 0 16  года .</t>
  </si>
  <si>
    <t>УТОЧНЕННЫЙ ПЛАН  31.07.16</t>
  </si>
  <si>
    <t xml:space="preserve">       Исполнение  районного  бюджета за август 2 0 16  года .</t>
  </si>
  <si>
    <t xml:space="preserve">УТОЧНЕННЫЙ ПЛАН  </t>
  </si>
  <si>
    <t xml:space="preserve">       Исполнение  районного  бюджета за октябрь 2 0 16  года .</t>
  </si>
  <si>
    <t xml:space="preserve">       Исполнение  районного  бюджета за ноябрь 2 0 16  года 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</si>
</sst>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69" fontId="3" fillId="33" borderId="14" xfId="0" applyNumberFormat="1" applyFont="1" applyFill="1" applyBorder="1" applyAlignment="1">
      <alignment horizontal="center" vertical="top" wrapText="1"/>
    </xf>
    <xf numFmtId="169" fontId="3" fillId="34" borderId="14" xfId="0" applyNumberFormat="1" applyFont="1" applyFill="1" applyBorder="1" applyAlignment="1">
      <alignment horizontal="center" vertical="top" wrapText="1"/>
    </xf>
    <xf numFmtId="169" fontId="6" fillId="34" borderId="14" xfId="0" applyNumberFormat="1" applyFont="1" applyFill="1" applyBorder="1" applyAlignment="1">
      <alignment horizontal="center" vertical="top" wrapText="1"/>
    </xf>
    <xf numFmtId="169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69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69" fontId="6" fillId="0" borderId="18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169" fontId="6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Fill="1" applyBorder="1" applyAlignment="1">
      <alignment horizontal="center" vertical="top" wrapText="1"/>
    </xf>
    <xf numFmtId="169" fontId="6" fillId="33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69" fontId="3" fillId="3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69" fontId="6" fillId="34" borderId="20" xfId="0" applyNumberFormat="1" applyFont="1" applyFill="1" applyBorder="1" applyAlignment="1">
      <alignment horizontal="center" vertical="top" wrapText="1"/>
    </xf>
    <xf numFmtId="169" fontId="6" fillId="3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69" fontId="6" fillId="34" borderId="22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69" fontId="6" fillId="34" borderId="11" xfId="0" applyNumberFormat="1" applyFont="1" applyFill="1" applyBorder="1" applyAlignment="1">
      <alignment horizontal="center" vertical="top" wrapText="1"/>
    </xf>
    <xf numFmtId="169" fontId="6" fillId="34" borderId="12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169" fontId="6" fillId="34" borderId="25" xfId="0" applyNumberFormat="1" applyFont="1" applyFill="1" applyBorder="1" applyAlignment="1">
      <alignment horizontal="center" vertical="top" wrapText="1"/>
    </xf>
    <xf numFmtId="169" fontId="6" fillId="34" borderId="26" xfId="0" applyNumberFormat="1" applyFont="1" applyFill="1" applyBorder="1" applyAlignment="1">
      <alignment horizontal="center" vertical="top" wrapText="1"/>
    </xf>
    <xf numFmtId="169" fontId="6" fillId="34" borderId="27" xfId="0" applyNumberFormat="1" applyFont="1" applyFill="1" applyBorder="1" applyAlignment="1">
      <alignment horizontal="center" vertical="top" wrapText="1"/>
    </xf>
    <xf numFmtId="169" fontId="6" fillId="34" borderId="28" xfId="0" applyNumberFormat="1" applyFont="1" applyFill="1" applyBorder="1" applyAlignment="1">
      <alignment horizontal="center" vertical="top" wrapText="1"/>
    </xf>
    <xf numFmtId="169" fontId="3" fillId="34" borderId="17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169" fontId="6" fillId="0" borderId="16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169" fontId="3" fillId="33" borderId="17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69" fontId="6" fillId="0" borderId="0" xfId="0" applyNumberFormat="1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vertical="top" wrapText="1"/>
    </xf>
    <xf numFmtId="169" fontId="6" fillId="34" borderId="16" xfId="0" applyNumberFormat="1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vertical="top" wrapText="1"/>
    </xf>
    <xf numFmtId="169" fontId="6" fillId="34" borderId="13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169" fontId="3" fillId="34" borderId="11" xfId="0" applyNumberFormat="1" applyFont="1" applyFill="1" applyBorder="1" applyAlignment="1">
      <alignment horizontal="center" vertical="top" wrapText="1"/>
    </xf>
    <xf numFmtId="169" fontId="3" fillId="34" borderId="15" xfId="0" applyNumberFormat="1" applyFont="1" applyFill="1" applyBorder="1" applyAlignment="1">
      <alignment horizontal="center" vertical="top" wrapText="1"/>
    </xf>
    <xf numFmtId="169" fontId="3" fillId="34" borderId="13" xfId="0" applyNumberFormat="1" applyFont="1" applyFill="1" applyBorder="1" applyAlignment="1">
      <alignment horizontal="center" vertical="top" wrapText="1"/>
    </xf>
    <xf numFmtId="169" fontId="3" fillId="34" borderId="30" xfId="0" applyNumberFormat="1" applyFont="1" applyFill="1" applyBorder="1" applyAlignment="1">
      <alignment horizontal="center" vertical="top" wrapText="1"/>
    </xf>
    <xf numFmtId="169" fontId="3" fillId="34" borderId="31" xfId="0" applyNumberFormat="1" applyFont="1" applyFill="1" applyBorder="1" applyAlignment="1">
      <alignment horizontal="center" vertical="top" wrapText="1"/>
    </xf>
    <xf numFmtId="169" fontId="3" fillId="34" borderId="19" xfId="0" applyNumberFormat="1" applyFont="1" applyFill="1" applyBorder="1" applyAlignment="1">
      <alignment horizontal="center" vertical="top" wrapText="1"/>
    </xf>
    <xf numFmtId="169" fontId="3" fillId="34" borderId="3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21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6"/>
  <sheetViews>
    <sheetView zoomScaleSheetLayoutView="75" zoomScalePageLayoutView="0" workbookViewId="0" topLeftCell="A5">
      <selection activeCell="I16" sqref="I16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78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104</v>
      </c>
      <c r="C7" s="11"/>
      <c r="D7" s="12"/>
    </row>
    <row r="8" spans="2:4" ht="17.25" customHeight="1">
      <c r="B8" s="6" t="s">
        <v>87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37.5">
      <c r="B11" s="61" t="s">
        <v>9</v>
      </c>
      <c r="C11" s="14" t="s">
        <v>102</v>
      </c>
      <c r="D11" s="14" t="s">
        <v>96</v>
      </c>
      <c r="E11" s="3"/>
    </row>
    <row r="12" spans="2:5" ht="37.5" customHeight="1" hidden="1" thickBot="1">
      <c r="B12" s="62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206120</v>
      </c>
      <c r="D14" s="21">
        <f>D15+D18+D23+D25+D28+D29+D30+D36+D38+D40+D41+D42+D44+D45+D17+D26+D27</f>
        <v>204780.10000000003</v>
      </c>
      <c r="E14" s="3"/>
    </row>
    <row r="15" spans="2:5" ht="19.5" customHeight="1" thickBot="1">
      <c r="B15" s="15" t="s">
        <v>11</v>
      </c>
      <c r="C15" s="22">
        <f>SUM(C16:C16)</f>
        <v>82487</v>
      </c>
      <c r="D15" s="22">
        <f>D16</f>
        <v>90344.9</v>
      </c>
      <c r="E15" s="3"/>
    </row>
    <row r="16" spans="2:5" ht="19.5" customHeight="1" thickBot="1">
      <c r="B16" s="15" t="s">
        <v>0</v>
      </c>
      <c r="C16" s="23">
        <v>82487</v>
      </c>
      <c r="D16" s="23">
        <v>90344.9</v>
      </c>
      <c r="E16" s="3"/>
    </row>
    <row r="17" spans="2:5" ht="19.5" customHeight="1" thickBot="1">
      <c r="B17" s="15" t="s">
        <v>82</v>
      </c>
      <c r="C17" s="23"/>
      <c r="D17" s="23"/>
      <c r="E17" s="3"/>
    </row>
    <row r="18" spans="2:5" ht="16.5" customHeight="1" thickBot="1">
      <c r="B18" s="15" t="s">
        <v>1</v>
      </c>
      <c r="C18" s="22">
        <f>SUM(C19:C22)</f>
        <v>30691</v>
      </c>
      <c r="D18" s="22">
        <f>SUM(D19:D22)</f>
        <v>29195.800000000003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26601</v>
      </c>
      <c r="D20" s="23">
        <v>25098.9</v>
      </c>
      <c r="E20" s="3"/>
    </row>
    <row r="21" spans="2:5" ht="36" customHeight="1" thickBot="1">
      <c r="B21" s="15" t="s">
        <v>86</v>
      </c>
      <c r="C21" s="23">
        <v>70</v>
      </c>
      <c r="D21" s="23">
        <v>68</v>
      </c>
      <c r="E21" s="3"/>
    </row>
    <row r="22" spans="2:5" ht="16.5" customHeight="1" thickBot="1">
      <c r="B22" s="15" t="s">
        <v>2</v>
      </c>
      <c r="C22" s="23">
        <v>4020</v>
      </c>
      <c r="D22" s="23">
        <v>4028.9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83</v>
      </c>
      <c r="C26" s="22"/>
      <c r="D26" s="22"/>
      <c r="E26" s="3"/>
    </row>
    <row r="27" spans="2:5" ht="30" customHeight="1" thickBot="1">
      <c r="B27" s="15" t="s">
        <v>84</v>
      </c>
      <c r="C27" s="22"/>
      <c r="D27" s="22"/>
      <c r="E27" s="3"/>
    </row>
    <row r="28" spans="2:5" ht="18" customHeight="1" thickBot="1">
      <c r="B28" s="15" t="s">
        <v>5</v>
      </c>
      <c r="C28" s="22">
        <v>3780</v>
      </c>
      <c r="D28" s="22">
        <v>2550.5</v>
      </c>
      <c r="E28" s="3"/>
    </row>
    <row r="29" spans="2:5" ht="36.75" customHeight="1" thickBot="1">
      <c r="B29" s="15" t="s">
        <v>14</v>
      </c>
      <c r="C29" s="22"/>
      <c r="D29" s="22">
        <v>1.1</v>
      </c>
      <c r="E29" s="3"/>
    </row>
    <row r="30" spans="2:5" ht="58.5" customHeight="1" thickBot="1">
      <c r="B30" s="15" t="s">
        <v>15</v>
      </c>
      <c r="C30" s="22">
        <f>C32+C33+C34+C35+C31</f>
        <v>24445</v>
      </c>
      <c r="D30" s="22">
        <v>15683.5</v>
      </c>
      <c r="E30" s="3"/>
    </row>
    <row r="31" spans="2:5" ht="37.5" customHeight="1" hidden="1" thickBot="1">
      <c r="B31" s="15" t="s">
        <v>77</v>
      </c>
      <c r="C31" s="22"/>
      <c r="D31" s="22"/>
      <c r="E31" s="3"/>
    </row>
    <row r="32" spans="2:5" ht="22.5" customHeight="1" thickBot="1">
      <c r="B32" s="15" t="s">
        <v>16</v>
      </c>
      <c r="C32" s="23">
        <v>20395</v>
      </c>
      <c r="D32" s="24">
        <v>6197.2</v>
      </c>
      <c r="E32" s="3"/>
    </row>
    <row r="33" spans="2:5" ht="55.5" customHeight="1" thickBot="1">
      <c r="B33" s="15" t="s">
        <v>6</v>
      </c>
      <c r="C33" s="23">
        <v>2500</v>
      </c>
      <c r="D33" s="24">
        <v>1501.1</v>
      </c>
      <c r="E33" s="3"/>
    </row>
    <row r="34" spans="2:5" ht="21.75" customHeight="1" thickBot="1">
      <c r="B34" s="15" t="s">
        <v>17</v>
      </c>
      <c r="C34" s="23"/>
      <c r="D34" s="24"/>
      <c r="E34" s="3"/>
    </row>
    <row r="35" spans="2:5" ht="55.5" customHeight="1" thickBot="1">
      <c r="B35" s="15" t="s">
        <v>47</v>
      </c>
      <c r="C35" s="23">
        <v>1550</v>
      </c>
      <c r="D35" s="24">
        <v>916.4</v>
      </c>
      <c r="E35" s="3"/>
    </row>
    <row r="36" spans="2:5" ht="42.75" customHeight="1" thickBot="1">
      <c r="B36" s="15" t="s">
        <v>18</v>
      </c>
      <c r="C36" s="22">
        <f>C37</f>
        <v>350</v>
      </c>
      <c r="D36" s="22">
        <f>D37</f>
        <v>460.6</v>
      </c>
      <c r="E36" s="3"/>
    </row>
    <row r="37" spans="2:5" ht="37.5" customHeight="1" thickBot="1">
      <c r="B37" s="15" t="s">
        <v>7</v>
      </c>
      <c r="C37" s="23">
        <v>350</v>
      </c>
      <c r="D37" s="23">
        <v>460.6</v>
      </c>
      <c r="E37" s="3"/>
    </row>
    <row r="38" spans="2:5" ht="16.5" customHeight="1">
      <c r="B38" s="25" t="s">
        <v>19</v>
      </c>
      <c r="C38" s="65">
        <v>6435</v>
      </c>
      <c r="D38" s="65">
        <v>5594.7</v>
      </c>
      <c r="E38" s="64"/>
    </row>
    <row r="39" spans="2:5" ht="27.75" customHeight="1" thickBot="1">
      <c r="B39" s="15" t="s">
        <v>20</v>
      </c>
      <c r="C39" s="67"/>
      <c r="D39" s="67"/>
      <c r="E39" s="64"/>
    </row>
    <row r="40" spans="2:5" ht="50.25" customHeight="1" thickBot="1">
      <c r="B40" s="15" t="s">
        <v>8</v>
      </c>
      <c r="C40" s="22">
        <v>32129</v>
      </c>
      <c r="D40" s="22">
        <v>27221.7</v>
      </c>
      <c r="E40" s="3"/>
    </row>
    <row r="41" spans="2:5" ht="40.5" customHeight="1" thickBot="1">
      <c r="B41" s="15" t="s">
        <v>21</v>
      </c>
      <c r="C41" s="22">
        <v>25710</v>
      </c>
      <c r="D41" s="22">
        <v>33421.8</v>
      </c>
      <c r="E41" s="3"/>
    </row>
    <row r="42" spans="2:5" ht="26.25" customHeight="1" thickBot="1">
      <c r="B42" s="15" t="s">
        <v>22</v>
      </c>
      <c r="C42" s="22">
        <v>93</v>
      </c>
      <c r="D42" s="22">
        <v>305.5</v>
      </c>
      <c r="E42" s="3"/>
    </row>
    <row r="43" spans="2:5" ht="12.75" customHeight="1" hidden="1">
      <c r="B43" s="25" t="s">
        <v>23</v>
      </c>
      <c r="C43" s="26"/>
      <c r="D43" s="26"/>
      <c r="E43" s="64"/>
    </row>
    <row r="44" spans="2:5" ht="39.75" customHeight="1" hidden="1" thickBot="1">
      <c r="B44" s="27" t="s">
        <v>59</v>
      </c>
      <c r="C44" s="28"/>
      <c r="D44" s="29"/>
      <c r="E44" s="64"/>
    </row>
    <row r="45" spans="2:5" ht="41.25" customHeight="1" hidden="1" thickBot="1">
      <c r="B45" s="15" t="s">
        <v>60</v>
      </c>
      <c r="C45" s="30"/>
      <c r="D45" s="31"/>
      <c r="E45" s="64"/>
    </row>
    <row r="46" spans="2:5" ht="18.75" customHeight="1" thickBot="1">
      <c r="B46" s="15" t="s">
        <v>49</v>
      </c>
      <c r="C46" s="32">
        <f>SUM(C48:C51)</f>
        <v>420986.2</v>
      </c>
      <c r="D46" s="32">
        <f>SUM(D48:D51)</f>
        <v>390237.4</v>
      </c>
      <c r="E46" s="64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35229</v>
      </c>
      <c r="D48" s="24">
        <v>32293</v>
      </c>
      <c r="E48" s="3"/>
    </row>
    <row r="49" spans="2:5" ht="43.5" customHeight="1" thickBot="1">
      <c r="B49" s="15" t="s">
        <v>50</v>
      </c>
      <c r="C49" s="24">
        <v>110164.7</v>
      </c>
      <c r="D49" s="24">
        <v>104407.9</v>
      </c>
      <c r="E49" s="3"/>
    </row>
    <row r="50" spans="2:5" ht="40.5" customHeight="1" thickBot="1">
      <c r="B50" s="15" t="s">
        <v>52</v>
      </c>
      <c r="C50" s="24">
        <v>258947.2</v>
      </c>
      <c r="D50" s="24">
        <v>239144.6</v>
      </c>
      <c r="E50" s="3"/>
    </row>
    <row r="51" spans="2:5" ht="20.25" customHeight="1" thickBot="1">
      <c r="B51" s="15" t="s">
        <v>55</v>
      </c>
      <c r="C51" s="24">
        <v>16645.3</v>
      </c>
      <c r="D51" s="24">
        <v>14391.9</v>
      </c>
      <c r="E51" s="3"/>
    </row>
    <row r="52" spans="2:5" ht="20.25" customHeight="1" thickBot="1">
      <c r="B52" s="15" t="s">
        <v>66</v>
      </c>
      <c r="C52" s="24">
        <v>5987.3</v>
      </c>
      <c r="D52" s="24">
        <v>1350.4</v>
      </c>
      <c r="E52" s="3"/>
    </row>
    <row r="53" spans="2:5" ht="76.5" customHeight="1" thickBot="1">
      <c r="B53" s="15" t="s">
        <v>62</v>
      </c>
      <c r="C53" s="24"/>
      <c r="D53" s="24">
        <v>-91.5</v>
      </c>
      <c r="E53" s="3"/>
    </row>
    <row r="54" spans="2:5" ht="21" customHeight="1" thickBot="1">
      <c r="B54" s="15" t="s">
        <v>25</v>
      </c>
      <c r="C54" s="32">
        <f>C46+C14+C52</f>
        <v>633093.5</v>
      </c>
      <c r="D54" s="32">
        <f>D14+D52+D53+D46</f>
        <v>596276.4</v>
      </c>
      <c r="E54" s="3"/>
    </row>
    <row r="55" spans="2:5" ht="16.5" customHeight="1" thickBot="1">
      <c r="B55" s="20" t="s">
        <v>26</v>
      </c>
      <c r="C55" s="33"/>
      <c r="D55" s="33"/>
      <c r="E55" s="3"/>
    </row>
    <row r="56" spans="2:5" ht="16.5" customHeight="1" hidden="1" thickBot="1">
      <c r="B56" s="34"/>
      <c r="C56" s="24"/>
      <c r="D56" s="24"/>
      <c r="E56" s="3"/>
    </row>
    <row r="57" spans="2:5" ht="21" customHeight="1" thickBot="1">
      <c r="B57" s="15" t="s">
        <v>27</v>
      </c>
      <c r="C57" s="22">
        <v>44179.6</v>
      </c>
      <c r="D57" s="22">
        <v>38433.8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5"/>
      <c r="D61" s="35"/>
      <c r="E61" s="3"/>
    </row>
    <row r="62" spans="2:5" ht="28.5" customHeight="1" hidden="1" thickBot="1">
      <c r="B62" s="25" t="s">
        <v>48</v>
      </c>
      <c r="C62" s="35"/>
      <c r="D62" s="35"/>
      <c r="E62" s="3"/>
    </row>
    <row r="63" spans="2:5" ht="18.75" customHeight="1" hidden="1">
      <c r="B63" s="25"/>
      <c r="C63" s="35"/>
      <c r="D63" s="35"/>
      <c r="E63" s="3"/>
    </row>
    <row r="64" spans="2:5" ht="18.75" customHeight="1" hidden="1" thickBot="1">
      <c r="B64" s="25"/>
      <c r="C64" s="35"/>
      <c r="D64" s="35"/>
      <c r="E64" s="3"/>
    </row>
    <row r="65" spans="2:5" ht="12.75">
      <c r="B65" s="61" t="s">
        <v>31</v>
      </c>
      <c r="C65" s="65">
        <v>1410.8</v>
      </c>
      <c r="D65" s="65">
        <v>1176.6</v>
      </c>
      <c r="E65" s="64"/>
    </row>
    <row r="66" spans="2:5" ht="12.75">
      <c r="B66" s="63"/>
      <c r="C66" s="66"/>
      <c r="D66" s="66"/>
      <c r="E66" s="64"/>
    </row>
    <row r="67" spans="2:5" ht="37.5" customHeight="1" thickBot="1">
      <c r="B67" s="62"/>
      <c r="C67" s="67"/>
      <c r="D67" s="67"/>
      <c r="E67" s="64"/>
    </row>
    <row r="68" spans="2:5" ht="20.25" customHeight="1">
      <c r="B68" s="25" t="s">
        <v>32</v>
      </c>
      <c r="C68" s="35">
        <v>49793.1</v>
      </c>
      <c r="D68" s="35">
        <v>46871.8</v>
      </c>
      <c r="E68" s="3"/>
    </row>
    <row r="69" spans="2:5" ht="16.5" customHeight="1" hidden="1">
      <c r="B69" s="36" t="s">
        <v>56</v>
      </c>
      <c r="C69" s="37"/>
      <c r="D69" s="38"/>
      <c r="E69" s="3"/>
    </row>
    <row r="70" spans="2:5" ht="16.5" customHeight="1" hidden="1">
      <c r="B70" s="39" t="s">
        <v>61</v>
      </c>
      <c r="C70" s="40"/>
      <c r="D70" s="40"/>
      <c r="E70" s="3"/>
    </row>
    <row r="71" spans="2:5" ht="15" customHeight="1">
      <c r="B71" s="73" t="s">
        <v>33</v>
      </c>
      <c r="C71" s="68">
        <v>14925.4</v>
      </c>
      <c r="D71" s="70">
        <v>14925.4</v>
      </c>
      <c r="E71" s="72"/>
    </row>
    <row r="72" spans="2:5" ht="1.5" customHeight="1">
      <c r="B72" s="74"/>
      <c r="C72" s="69"/>
      <c r="D72" s="71"/>
      <c r="E72" s="72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41" t="s">
        <v>69</v>
      </c>
      <c r="C74" s="42"/>
      <c r="D74" s="43"/>
      <c r="E74" s="3"/>
    </row>
    <row r="75" spans="2:5" ht="25.5" customHeight="1" hidden="1">
      <c r="B75" s="44" t="s">
        <v>70</v>
      </c>
      <c r="C75" s="45"/>
      <c r="D75" s="46"/>
      <c r="E75" s="3"/>
    </row>
    <row r="76" spans="2:5" ht="18" customHeight="1" hidden="1" thickBot="1">
      <c r="B76" s="44" t="s">
        <v>71</v>
      </c>
      <c r="C76" s="47"/>
      <c r="D76" s="48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2">
        <v>407723.8</v>
      </c>
      <c r="D79" s="22">
        <v>370043.3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>
      <c r="B85" s="61" t="s">
        <v>85</v>
      </c>
      <c r="C85" s="65">
        <v>50753</v>
      </c>
      <c r="D85" s="65">
        <v>44238.1</v>
      </c>
      <c r="E85" s="64"/>
      <c r="H85" s="5"/>
      <c r="I85" s="5"/>
    </row>
    <row r="86" spans="2:9" ht="15.75" customHeight="1" thickBot="1">
      <c r="B86" s="62"/>
      <c r="C86" s="67"/>
      <c r="D86" s="67"/>
      <c r="E86" s="64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2"/>
      <c r="D91" s="22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30022.6</v>
      </c>
      <c r="D98" s="22">
        <v>25986.6</v>
      </c>
      <c r="E98" s="3"/>
      <c r="H98" s="5"/>
      <c r="I98" s="5"/>
    </row>
    <row r="99" spans="2:9" ht="19.5" thickBot="1">
      <c r="B99" s="15" t="s">
        <v>43</v>
      </c>
      <c r="C99" s="23">
        <v>2300</v>
      </c>
      <c r="D99" s="23">
        <v>1750.7</v>
      </c>
      <c r="E99" s="3"/>
      <c r="H99" s="5"/>
      <c r="I99" s="5"/>
    </row>
    <row r="100" spans="2:9" ht="19.5" thickBot="1">
      <c r="B100" s="15" t="s">
        <v>64</v>
      </c>
      <c r="C100" s="22">
        <v>15852</v>
      </c>
      <c r="D100" s="22">
        <v>15705.1</v>
      </c>
      <c r="E100" s="3"/>
      <c r="H100" s="5"/>
      <c r="I100" s="5"/>
    </row>
    <row r="101" spans="2:9" ht="57" hidden="1" thickBot="1">
      <c r="B101" s="15" t="s">
        <v>79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9">
        <v>1700</v>
      </c>
      <c r="D102" s="22">
        <v>1700</v>
      </c>
      <c r="E102" s="3"/>
      <c r="H102" s="5"/>
      <c r="I102" s="5"/>
    </row>
    <row r="103" spans="2:9" ht="38.25" thickBot="1">
      <c r="B103" s="15" t="s">
        <v>67</v>
      </c>
      <c r="C103" s="35">
        <v>37265.5</v>
      </c>
      <c r="D103" s="22">
        <v>33280.5</v>
      </c>
      <c r="E103" s="3"/>
      <c r="H103" s="5"/>
      <c r="I103" s="5"/>
    </row>
    <row r="104" spans="2:9" ht="38.25" hidden="1" thickBot="1">
      <c r="B104" s="13" t="s">
        <v>44</v>
      </c>
      <c r="C104" s="50"/>
      <c r="D104" s="51"/>
      <c r="E104" s="7"/>
      <c r="H104" s="5"/>
      <c r="I104" s="5"/>
    </row>
    <row r="105" spans="2:9" ht="28.5" customHeight="1" thickBot="1">
      <c r="B105" s="52" t="s">
        <v>45</v>
      </c>
      <c r="C105" s="53">
        <f>SUM(C57+C61+C65+C68+C79+C85+C98+C100+C102+C103+C71)</f>
        <v>653625.8</v>
      </c>
      <c r="D105" s="53">
        <f>SUM(D57+D65+D68+D71+D77+D79+D85+D91+D98+D100+D102+D103+D61+D62)</f>
        <v>592361.2</v>
      </c>
      <c r="E105" s="3"/>
      <c r="H105" s="5"/>
      <c r="I105" s="5"/>
    </row>
    <row r="106" spans="2:9" ht="21.75" customHeight="1" thickBot="1">
      <c r="B106" s="52" t="s">
        <v>46</v>
      </c>
      <c r="C106" s="33">
        <f>SUM(C54-C105)</f>
        <v>-20532.300000000047</v>
      </c>
      <c r="D106" s="33">
        <f>SUM(D54-D105)</f>
        <v>3915.20000000007</v>
      </c>
      <c r="E106" s="3"/>
      <c r="H106" s="5"/>
      <c r="I106" s="5"/>
    </row>
    <row r="107" spans="2:9" ht="21.75" customHeight="1" hidden="1">
      <c r="B107" s="55"/>
      <c r="C107" s="56"/>
      <c r="D107" s="56"/>
      <c r="E107" s="3"/>
      <c r="H107" s="5"/>
      <c r="I107" s="5"/>
    </row>
    <row r="108" spans="2:9" ht="21.75" customHeight="1" hidden="1">
      <c r="B108" s="55"/>
      <c r="C108" s="56">
        <f>SUM(C109-C105)</f>
        <v>-104264.20000000007</v>
      </c>
      <c r="D108" s="56">
        <f>SUM(D109-D105)</f>
        <v>-313568.6</v>
      </c>
      <c r="E108" s="3"/>
      <c r="H108" s="5"/>
      <c r="I108" s="5"/>
    </row>
    <row r="109" spans="2:9" ht="21.75" customHeight="1" hidden="1">
      <c r="B109" s="10" t="s">
        <v>75</v>
      </c>
      <c r="C109" s="54">
        <v>549361.6</v>
      </c>
      <c r="D109" s="54">
        <v>278792.6</v>
      </c>
      <c r="H109" s="5"/>
      <c r="I109" s="5"/>
    </row>
    <row r="110" spans="2:9" ht="12.75">
      <c r="B110" s="2"/>
      <c r="H110" s="5"/>
      <c r="I110" s="5"/>
    </row>
    <row r="111" spans="2:9" ht="12.75">
      <c r="B111" s="4"/>
      <c r="D111" s="1"/>
      <c r="H111" s="5"/>
      <c r="I111" s="5"/>
    </row>
    <row r="112" spans="4:9" ht="12.75"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</sheetData>
  <sheetProtection/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186"/>
  <sheetViews>
    <sheetView zoomScaleSheetLayoutView="75" zoomScalePageLayoutView="0" workbookViewId="0" topLeftCell="A57">
      <selection activeCell="G28" sqref="G28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78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103</v>
      </c>
      <c r="C7" s="11"/>
      <c r="D7" s="12"/>
    </row>
    <row r="8" spans="2:4" ht="17.25" customHeight="1">
      <c r="B8" s="6" t="s">
        <v>87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37.5">
      <c r="B11" s="61" t="s">
        <v>9</v>
      </c>
      <c r="C11" s="14" t="s">
        <v>102</v>
      </c>
      <c r="D11" s="14" t="s">
        <v>96</v>
      </c>
      <c r="E11" s="3"/>
    </row>
    <row r="12" spans="2:5" ht="37.5" customHeight="1" hidden="1" thickBot="1">
      <c r="B12" s="62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206120</v>
      </c>
      <c r="D14" s="21">
        <f>D15+D18+D23+D25+D28+D29+D30+D36+D38+D40+D41+D42+D44+D45+D17+D26+D27</f>
        <v>179217.6</v>
      </c>
      <c r="E14" s="3"/>
    </row>
    <row r="15" spans="2:5" ht="19.5" customHeight="1" thickBot="1">
      <c r="B15" s="15" t="s">
        <v>11</v>
      </c>
      <c r="C15" s="22">
        <f>SUM(C16:C16)</f>
        <v>82487</v>
      </c>
      <c r="D15" s="22">
        <f>D16</f>
        <v>79565.1</v>
      </c>
      <c r="E15" s="3"/>
    </row>
    <row r="16" spans="2:5" ht="19.5" customHeight="1" thickBot="1">
      <c r="B16" s="15" t="s">
        <v>0</v>
      </c>
      <c r="C16" s="23">
        <v>82487</v>
      </c>
      <c r="D16" s="23">
        <v>79565.1</v>
      </c>
      <c r="E16" s="3"/>
    </row>
    <row r="17" spans="2:5" ht="19.5" customHeight="1" thickBot="1">
      <c r="B17" s="15" t="s">
        <v>82</v>
      </c>
      <c r="C17" s="23"/>
      <c r="D17" s="23"/>
      <c r="E17" s="3"/>
    </row>
    <row r="18" spans="2:5" ht="16.5" customHeight="1" thickBot="1">
      <c r="B18" s="15" t="s">
        <v>1</v>
      </c>
      <c r="C18" s="22">
        <f>SUM(C19:C22)</f>
        <v>30691</v>
      </c>
      <c r="D18" s="22">
        <f>SUM(D19:D22)</f>
        <v>28517.5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26601</v>
      </c>
      <c r="D20" s="23">
        <v>24431.8</v>
      </c>
      <c r="E20" s="3"/>
    </row>
    <row r="21" spans="2:5" ht="36" customHeight="1" thickBot="1">
      <c r="B21" s="15" t="s">
        <v>86</v>
      </c>
      <c r="C21" s="23">
        <v>70</v>
      </c>
      <c r="D21" s="23">
        <v>68</v>
      </c>
      <c r="E21" s="3"/>
    </row>
    <row r="22" spans="2:5" ht="16.5" customHeight="1" thickBot="1">
      <c r="B22" s="15" t="s">
        <v>2</v>
      </c>
      <c r="C22" s="23">
        <v>4020</v>
      </c>
      <c r="D22" s="23">
        <v>4017.7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83</v>
      </c>
      <c r="C26" s="22"/>
      <c r="D26" s="22"/>
      <c r="E26" s="3"/>
    </row>
    <row r="27" spans="2:5" ht="30" customHeight="1" thickBot="1">
      <c r="B27" s="15" t="s">
        <v>84</v>
      </c>
      <c r="C27" s="22"/>
      <c r="D27" s="22"/>
      <c r="E27" s="3"/>
    </row>
    <row r="28" spans="2:5" ht="18" customHeight="1" thickBot="1">
      <c r="B28" s="15" t="s">
        <v>5</v>
      </c>
      <c r="C28" s="22">
        <v>3780</v>
      </c>
      <c r="D28" s="22">
        <v>2232.6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24445</v>
      </c>
      <c r="D30" s="22">
        <f>D32+D33+D34+D35+D31</f>
        <v>8614.699999999999</v>
      </c>
      <c r="E30" s="3"/>
    </row>
    <row r="31" spans="2:5" ht="37.5" customHeight="1" hidden="1" thickBot="1">
      <c r="B31" s="15" t="s">
        <v>77</v>
      </c>
      <c r="C31" s="22"/>
      <c r="D31" s="22"/>
      <c r="E31" s="3"/>
    </row>
    <row r="32" spans="2:5" ht="22.5" customHeight="1" thickBot="1">
      <c r="B32" s="15" t="s">
        <v>16</v>
      </c>
      <c r="C32" s="23">
        <v>20395</v>
      </c>
      <c r="D32" s="24">
        <v>6197.2</v>
      </c>
      <c r="E32" s="3"/>
    </row>
    <row r="33" spans="2:5" ht="55.5" customHeight="1" thickBot="1">
      <c r="B33" s="15" t="s">
        <v>6</v>
      </c>
      <c r="C33" s="23">
        <v>2500</v>
      </c>
      <c r="D33" s="24">
        <v>1501.1</v>
      </c>
      <c r="E33" s="3"/>
    </row>
    <row r="34" spans="2:5" ht="21.75" customHeight="1" thickBot="1">
      <c r="B34" s="15" t="s">
        <v>17</v>
      </c>
      <c r="C34" s="23"/>
      <c r="D34" s="24"/>
      <c r="E34" s="3"/>
    </row>
    <row r="35" spans="2:5" ht="55.5" customHeight="1" thickBot="1">
      <c r="B35" s="15" t="s">
        <v>47</v>
      </c>
      <c r="C35" s="23">
        <v>1550</v>
      </c>
      <c r="D35" s="24">
        <v>916.4</v>
      </c>
      <c r="E35" s="3"/>
    </row>
    <row r="36" spans="2:5" ht="42.75" customHeight="1" thickBot="1">
      <c r="B36" s="15" t="s">
        <v>18</v>
      </c>
      <c r="C36" s="22">
        <f>C37</f>
        <v>350</v>
      </c>
      <c r="D36" s="22">
        <f>D37</f>
        <v>405.3</v>
      </c>
      <c r="E36" s="3"/>
    </row>
    <row r="37" spans="2:5" ht="37.5" customHeight="1" thickBot="1">
      <c r="B37" s="15" t="s">
        <v>7</v>
      </c>
      <c r="C37" s="23">
        <v>350</v>
      </c>
      <c r="D37" s="23">
        <v>405.3</v>
      </c>
      <c r="E37" s="3"/>
    </row>
    <row r="38" spans="2:5" ht="16.5" customHeight="1">
      <c r="B38" s="25" t="s">
        <v>19</v>
      </c>
      <c r="C38" s="65">
        <v>6435</v>
      </c>
      <c r="D38" s="65">
        <v>4727.8</v>
      </c>
      <c r="E38" s="64"/>
    </row>
    <row r="39" spans="2:5" ht="27.75" customHeight="1" thickBot="1">
      <c r="B39" s="15" t="s">
        <v>20</v>
      </c>
      <c r="C39" s="67"/>
      <c r="D39" s="67"/>
      <c r="E39" s="64"/>
    </row>
    <row r="40" spans="2:5" ht="50.25" customHeight="1" thickBot="1">
      <c r="B40" s="15" t="s">
        <v>8</v>
      </c>
      <c r="C40" s="22">
        <v>32129</v>
      </c>
      <c r="D40" s="22">
        <v>23626.3</v>
      </c>
      <c r="E40" s="3"/>
    </row>
    <row r="41" spans="2:5" ht="40.5" customHeight="1" thickBot="1">
      <c r="B41" s="15" t="s">
        <v>21</v>
      </c>
      <c r="C41" s="22">
        <v>25710</v>
      </c>
      <c r="D41" s="22">
        <v>31232.8</v>
      </c>
      <c r="E41" s="3"/>
    </row>
    <row r="42" spans="2:5" ht="26.25" customHeight="1" thickBot="1">
      <c r="B42" s="15" t="s">
        <v>22</v>
      </c>
      <c r="C42" s="22">
        <v>93</v>
      </c>
      <c r="D42" s="22">
        <v>295.5</v>
      </c>
      <c r="E42" s="3"/>
    </row>
    <row r="43" spans="2:5" ht="12.75" customHeight="1" hidden="1">
      <c r="B43" s="25" t="s">
        <v>23</v>
      </c>
      <c r="C43" s="26"/>
      <c r="D43" s="26"/>
      <c r="E43" s="64"/>
    </row>
    <row r="44" spans="2:5" ht="39.75" customHeight="1" hidden="1" thickBot="1">
      <c r="B44" s="27" t="s">
        <v>59</v>
      </c>
      <c r="C44" s="28"/>
      <c r="D44" s="29"/>
      <c r="E44" s="64"/>
    </row>
    <row r="45" spans="2:5" ht="41.25" customHeight="1" hidden="1" thickBot="1">
      <c r="B45" s="15" t="s">
        <v>60</v>
      </c>
      <c r="C45" s="30"/>
      <c r="D45" s="31"/>
      <c r="E45" s="64"/>
    </row>
    <row r="46" spans="2:5" ht="18.75" customHeight="1" thickBot="1">
      <c r="B46" s="15" t="s">
        <v>49</v>
      </c>
      <c r="C46" s="32">
        <f>SUM(C48:C51)</f>
        <v>421455</v>
      </c>
      <c r="D46" s="32">
        <f>SUM(D48:D51)</f>
        <v>362618.3</v>
      </c>
      <c r="E46" s="64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35229</v>
      </c>
      <c r="D48" s="24">
        <v>29358</v>
      </c>
      <c r="E48" s="3"/>
    </row>
    <row r="49" spans="2:5" ht="43.5" customHeight="1" thickBot="1">
      <c r="B49" s="15" t="s">
        <v>50</v>
      </c>
      <c r="C49" s="24">
        <v>110164.7</v>
      </c>
      <c r="D49" s="24">
        <v>82443.5</v>
      </c>
      <c r="E49" s="3"/>
    </row>
    <row r="50" spans="2:5" ht="40.5" customHeight="1" thickBot="1">
      <c r="B50" s="15" t="s">
        <v>52</v>
      </c>
      <c r="C50" s="24">
        <v>259207.7</v>
      </c>
      <c r="D50" s="24">
        <v>237705.7</v>
      </c>
      <c r="E50" s="3"/>
    </row>
    <row r="51" spans="2:5" ht="20.25" customHeight="1" thickBot="1">
      <c r="B51" s="15" t="s">
        <v>55</v>
      </c>
      <c r="C51" s="24">
        <v>16853.6</v>
      </c>
      <c r="D51" s="24">
        <v>13111.1</v>
      </c>
      <c r="E51" s="3"/>
    </row>
    <row r="52" spans="2:5" ht="20.25" customHeight="1" thickBot="1">
      <c r="B52" s="15" t="s">
        <v>66</v>
      </c>
      <c r="C52" s="24">
        <v>5987.3</v>
      </c>
      <c r="D52" s="24">
        <v>1235.5</v>
      </c>
      <c r="E52" s="3"/>
    </row>
    <row r="53" spans="2:5" ht="76.5" customHeight="1" thickBot="1">
      <c r="B53" s="15" t="s">
        <v>62</v>
      </c>
      <c r="C53" s="24"/>
      <c r="D53" s="24">
        <v>-91.5</v>
      </c>
      <c r="E53" s="3"/>
    </row>
    <row r="54" spans="2:5" ht="21" customHeight="1" thickBot="1">
      <c r="B54" s="15" t="s">
        <v>25</v>
      </c>
      <c r="C54" s="32">
        <f>C46+C14+C52</f>
        <v>633562.3</v>
      </c>
      <c r="D54" s="32">
        <f>D14+D52+D53+D46</f>
        <v>542979.9</v>
      </c>
      <c r="E54" s="3"/>
    </row>
    <row r="55" spans="2:5" ht="16.5" customHeight="1" thickBot="1">
      <c r="B55" s="20" t="s">
        <v>26</v>
      </c>
      <c r="C55" s="33"/>
      <c r="D55" s="33"/>
      <c r="E55" s="3"/>
    </row>
    <row r="56" spans="2:5" ht="16.5" customHeight="1" hidden="1" thickBot="1">
      <c r="B56" s="34"/>
      <c r="C56" s="24"/>
      <c r="D56" s="24"/>
      <c r="E56" s="3"/>
    </row>
    <row r="57" spans="2:5" ht="21" customHeight="1" thickBot="1">
      <c r="B57" s="15" t="s">
        <v>27</v>
      </c>
      <c r="C57" s="22">
        <v>46699.7</v>
      </c>
      <c r="D57" s="22">
        <v>33707.9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5"/>
      <c r="D61" s="35"/>
      <c r="E61" s="3"/>
    </row>
    <row r="62" spans="2:5" ht="28.5" customHeight="1" hidden="1" thickBot="1">
      <c r="B62" s="25" t="s">
        <v>48</v>
      </c>
      <c r="C62" s="35"/>
      <c r="D62" s="35"/>
      <c r="E62" s="3"/>
    </row>
    <row r="63" spans="2:5" ht="18.75" customHeight="1" hidden="1">
      <c r="B63" s="25"/>
      <c r="C63" s="35"/>
      <c r="D63" s="35"/>
      <c r="E63" s="3"/>
    </row>
    <row r="64" spans="2:5" ht="18.75" customHeight="1" hidden="1" thickBot="1">
      <c r="B64" s="25"/>
      <c r="C64" s="35"/>
      <c r="D64" s="35"/>
      <c r="E64" s="3"/>
    </row>
    <row r="65" spans="2:5" ht="12.75">
      <c r="B65" s="61" t="s">
        <v>31</v>
      </c>
      <c r="C65" s="65">
        <v>1391.6</v>
      </c>
      <c r="D65" s="65">
        <v>1136.4</v>
      </c>
      <c r="E65" s="64"/>
    </row>
    <row r="66" spans="2:5" ht="12.75">
      <c r="B66" s="63"/>
      <c r="C66" s="66"/>
      <c r="D66" s="66"/>
      <c r="E66" s="64"/>
    </row>
    <row r="67" spans="2:5" ht="37.5" customHeight="1" thickBot="1">
      <c r="B67" s="62"/>
      <c r="C67" s="67"/>
      <c r="D67" s="67"/>
      <c r="E67" s="64"/>
    </row>
    <row r="68" spans="2:5" ht="20.25" customHeight="1">
      <c r="B68" s="25" t="s">
        <v>32</v>
      </c>
      <c r="C68" s="35">
        <v>49903.1</v>
      </c>
      <c r="D68" s="35">
        <v>28489</v>
      </c>
      <c r="E68" s="3"/>
    </row>
    <row r="69" spans="2:5" ht="16.5" customHeight="1" hidden="1">
      <c r="B69" s="36" t="s">
        <v>56</v>
      </c>
      <c r="C69" s="37"/>
      <c r="D69" s="38"/>
      <c r="E69" s="3"/>
    </row>
    <row r="70" spans="2:5" ht="16.5" customHeight="1" hidden="1">
      <c r="B70" s="39" t="s">
        <v>61</v>
      </c>
      <c r="C70" s="40"/>
      <c r="D70" s="40"/>
      <c r="E70" s="3"/>
    </row>
    <row r="71" spans="2:5" ht="15" customHeight="1">
      <c r="B71" s="73" t="s">
        <v>33</v>
      </c>
      <c r="C71" s="68">
        <v>16625.4</v>
      </c>
      <c r="D71" s="70">
        <v>14925.4</v>
      </c>
      <c r="E71" s="72"/>
    </row>
    <row r="72" spans="2:5" ht="1.5" customHeight="1">
      <c r="B72" s="74"/>
      <c r="C72" s="69"/>
      <c r="D72" s="71"/>
      <c r="E72" s="72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41" t="s">
        <v>69</v>
      </c>
      <c r="C74" s="42"/>
      <c r="D74" s="43"/>
      <c r="E74" s="3"/>
    </row>
    <row r="75" spans="2:5" ht="25.5" customHeight="1" hidden="1">
      <c r="B75" s="44" t="s">
        <v>70</v>
      </c>
      <c r="C75" s="45"/>
      <c r="D75" s="46"/>
      <c r="E75" s="3"/>
    </row>
    <row r="76" spans="2:5" ht="18" customHeight="1" hidden="1" thickBot="1">
      <c r="B76" s="44" t="s">
        <v>71</v>
      </c>
      <c r="C76" s="47"/>
      <c r="D76" s="48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2">
        <v>400832.7</v>
      </c>
      <c r="D79" s="22">
        <v>321189.5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>
      <c r="B85" s="61" t="s">
        <v>85</v>
      </c>
      <c r="C85" s="65">
        <v>50196</v>
      </c>
      <c r="D85" s="65">
        <v>41031.6</v>
      </c>
      <c r="E85" s="64"/>
      <c r="H85" s="5"/>
      <c r="I85" s="5"/>
    </row>
    <row r="86" spans="2:9" ht="15.75" customHeight="1" thickBot="1">
      <c r="B86" s="62"/>
      <c r="C86" s="67"/>
      <c r="D86" s="67"/>
      <c r="E86" s="64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2"/>
      <c r="D91" s="22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30719.3</v>
      </c>
      <c r="D98" s="22">
        <v>24934.7</v>
      </c>
      <c r="E98" s="3"/>
      <c r="H98" s="5"/>
      <c r="I98" s="5"/>
    </row>
    <row r="99" spans="2:9" ht="19.5" thickBot="1">
      <c r="B99" s="15" t="s">
        <v>43</v>
      </c>
      <c r="C99" s="23">
        <v>2300</v>
      </c>
      <c r="D99" s="23">
        <v>1577.7</v>
      </c>
      <c r="E99" s="3"/>
      <c r="H99" s="5"/>
      <c r="I99" s="5"/>
    </row>
    <row r="100" spans="2:9" ht="19.5" thickBot="1">
      <c r="B100" s="15" t="s">
        <v>64</v>
      </c>
      <c r="C100" s="22">
        <v>15492.2</v>
      </c>
      <c r="D100" s="22">
        <v>14980.4</v>
      </c>
      <c r="E100" s="3"/>
      <c r="H100" s="5"/>
      <c r="I100" s="5"/>
    </row>
    <row r="101" spans="2:9" ht="57" hidden="1" thickBot="1">
      <c r="B101" s="15" t="s">
        <v>79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9">
        <v>1700</v>
      </c>
      <c r="D102" s="22">
        <v>1502</v>
      </c>
      <c r="E102" s="3"/>
      <c r="H102" s="5"/>
      <c r="I102" s="5"/>
    </row>
    <row r="103" spans="2:9" ht="38.25" thickBot="1">
      <c r="B103" s="15" t="s">
        <v>67</v>
      </c>
      <c r="C103" s="35">
        <v>37265.5</v>
      </c>
      <c r="D103" s="22">
        <v>30082.7</v>
      </c>
      <c r="E103" s="3"/>
      <c r="H103" s="5"/>
      <c r="I103" s="5"/>
    </row>
    <row r="104" spans="2:9" ht="38.25" hidden="1" thickBot="1">
      <c r="B104" s="13" t="s">
        <v>44</v>
      </c>
      <c r="C104" s="50"/>
      <c r="D104" s="51"/>
      <c r="E104" s="7"/>
      <c r="H104" s="5"/>
      <c r="I104" s="5"/>
    </row>
    <row r="105" spans="2:9" ht="28.5" customHeight="1" thickBot="1">
      <c r="B105" s="52" t="s">
        <v>45</v>
      </c>
      <c r="C105" s="53">
        <f>SUM(C57+C61+C65+C68+C79+C85+C98+C100+C102+C103+C71)</f>
        <v>650825.5</v>
      </c>
      <c r="D105" s="53">
        <f>SUM(D57+D65+D68+D71+D77+D79+D85+D91+D98+D100+D102+D103+D61+D62)</f>
        <v>511979.60000000003</v>
      </c>
      <c r="E105" s="3"/>
      <c r="H105" s="5"/>
      <c r="I105" s="5"/>
    </row>
    <row r="106" spans="2:9" ht="21.75" customHeight="1" thickBot="1">
      <c r="B106" s="52" t="s">
        <v>46</v>
      </c>
      <c r="C106" s="33">
        <f>SUM(C54-C105)</f>
        <v>-17263.199999999953</v>
      </c>
      <c r="D106" s="33">
        <f>SUM(D54-D105)</f>
        <v>31000.29999999999</v>
      </c>
      <c r="E106" s="3"/>
      <c r="H106" s="5"/>
      <c r="I106" s="5"/>
    </row>
    <row r="107" spans="2:9" ht="21.75" customHeight="1" hidden="1">
      <c r="B107" s="55"/>
      <c r="C107" s="56"/>
      <c r="D107" s="56"/>
      <c r="E107" s="3"/>
      <c r="H107" s="5"/>
      <c r="I107" s="5"/>
    </row>
    <row r="108" spans="2:9" ht="21.75" customHeight="1" hidden="1">
      <c r="B108" s="55"/>
      <c r="C108" s="56">
        <f>SUM(C109-C105)</f>
        <v>-101463.90000000002</v>
      </c>
      <c r="D108" s="56">
        <f>SUM(D109-D105)</f>
        <v>-233187.00000000006</v>
      </c>
      <c r="E108" s="3"/>
      <c r="H108" s="5"/>
      <c r="I108" s="5"/>
    </row>
    <row r="109" spans="2:9" ht="21.75" customHeight="1" hidden="1">
      <c r="B109" s="10" t="s">
        <v>75</v>
      </c>
      <c r="C109" s="54">
        <v>549361.6</v>
      </c>
      <c r="D109" s="54">
        <v>278792.6</v>
      </c>
      <c r="H109" s="5"/>
      <c r="I109" s="5"/>
    </row>
    <row r="110" spans="2:9" ht="12.75">
      <c r="B110" s="2"/>
      <c r="H110" s="5"/>
      <c r="I110" s="5"/>
    </row>
    <row r="111" spans="2:9" ht="12.75">
      <c r="B111" s="4"/>
      <c r="D111" s="1"/>
      <c r="H111" s="5"/>
      <c r="I111" s="5"/>
    </row>
    <row r="112" spans="4:9" ht="12.75"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</sheetData>
  <sheetProtection/>
  <mergeCells count="17"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  <mergeCell ref="B11:B12"/>
    <mergeCell ref="C38:C39"/>
    <mergeCell ref="D38:D39"/>
    <mergeCell ref="E71:E72"/>
    <mergeCell ref="E38:E39"/>
    <mergeCell ref="E43:E46"/>
    <mergeCell ref="B71:B72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86"/>
  <sheetViews>
    <sheetView tabSelected="1" zoomScaleSheetLayoutView="75" zoomScalePageLayoutView="0" workbookViewId="0" topLeftCell="A5">
      <selection activeCell="H26" sqref="H26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78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101</v>
      </c>
      <c r="C7" s="11"/>
      <c r="D7" s="12"/>
    </row>
    <row r="8" spans="2:4" ht="17.25" customHeight="1">
      <c r="B8" s="6" t="s">
        <v>87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37.5">
      <c r="B11" s="61" t="s">
        <v>9</v>
      </c>
      <c r="C11" s="14" t="s">
        <v>102</v>
      </c>
      <c r="D11" s="14" t="s">
        <v>96</v>
      </c>
      <c r="E11" s="3"/>
    </row>
    <row r="12" spans="2:5" ht="37.5" customHeight="1" hidden="1" thickBot="1">
      <c r="B12" s="62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206120</v>
      </c>
      <c r="D14" s="21">
        <f>D15+D18+D23+D25+D28+D29+D30+D36+D38+D40+D41+D42+D44+D45+D17+D26+D27</f>
        <v>138530.69999999998</v>
      </c>
      <c r="E14" s="3"/>
    </row>
    <row r="15" spans="2:5" ht="19.5" customHeight="1" thickBot="1">
      <c r="B15" s="15" t="s">
        <v>11</v>
      </c>
      <c r="C15" s="22">
        <f>SUM(C16:C16)</f>
        <v>82487</v>
      </c>
      <c r="D15" s="22">
        <f>D16</f>
        <v>57386.5</v>
      </c>
      <c r="E15" s="3"/>
    </row>
    <row r="16" spans="2:5" ht="19.5" customHeight="1" thickBot="1">
      <c r="B16" s="15" t="s">
        <v>0</v>
      </c>
      <c r="C16" s="23">
        <v>82487</v>
      </c>
      <c r="D16" s="23">
        <v>57386.5</v>
      </c>
      <c r="E16" s="3"/>
    </row>
    <row r="17" spans="2:5" ht="19.5" customHeight="1" thickBot="1">
      <c r="B17" s="15" t="s">
        <v>82</v>
      </c>
      <c r="C17" s="23"/>
      <c r="D17" s="23"/>
      <c r="E17" s="3"/>
    </row>
    <row r="18" spans="2:5" ht="16.5" customHeight="1" thickBot="1">
      <c r="B18" s="15" t="s">
        <v>1</v>
      </c>
      <c r="C18" s="22">
        <f>SUM(C19:C22)</f>
        <v>30691</v>
      </c>
      <c r="D18" s="22">
        <f>SUM(D19:D22)</f>
        <v>23157.4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27430</v>
      </c>
      <c r="D20" s="23">
        <v>19071.7</v>
      </c>
      <c r="E20" s="3"/>
    </row>
    <row r="21" spans="2:5" ht="36" customHeight="1" thickBot="1">
      <c r="B21" s="15" t="s">
        <v>86</v>
      </c>
      <c r="C21" s="23">
        <v>70</v>
      </c>
      <c r="D21" s="23">
        <v>68</v>
      </c>
      <c r="E21" s="3"/>
    </row>
    <row r="22" spans="2:5" ht="16.5" customHeight="1" thickBot="1">
      <c r="B22" s="15" t="s">
        <v>2</v>
      </c>
      <c r="C22" s="23">
        <v>3191</v>
      </c>
      <c r="D22" s="23">
        <v>4017.7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83</v>
      </c>
      <c r="C26" s="22"/>
      <c r="D26" s="22"/>
      <c r="E26" s="3"/>
    </row>
    <row r="27" spans="2:5" ht="30" customHeight="1" thickBot="1">
      <c r="B27" s="15" t="s">
        <v>84</v>
      </c>
      <c r="C27" s="22"/>
      <c r="D27" s="22"/>
      <c r="E27" s="3"/>
    </row>
    <row r="28" spans="2:5" ht="18" customHeight="1" thickBot="1">
      <c r="B28" s="15" t="s">
        <v>5</v>
      </c>
      <c r="C28" s="22">
        <v>3780</v>
      </c>
      <c r="D28" s="22">
        <v>1950.1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24458</v>
      </c>
      <c r="D30" s="22">
        <f>D32+D33+D34+D35+D31</f>
        <v>6359.7</v>
      </c>
      <c r="E30" s="3"/>
    </row>
    <row r="31" spans="2:5" ht="37.5" customHeight="1" hidden="1" thickBot="1">
      <c r="B31" s="15" t="s">
        <v>77</v>
      </c>
      <c r="C31" s="22"/>
      <c r="D31" s="22"/>
      <c r="E31" s="3"/>
    </row>
    <row r="32" spans="2:5" ht="22.5" customHeight="1" thickBot="1">
      <c r="B32" s="15" t="s">
        <v>16</v>
      </c>
      <c r="C32" s="23">
        <v>20395</v>
      </c>
      <c r="D32" s="24">
        <v>4213.5</v>
      </c>
      <c r="E32" s="3"/>
    </row>
    <row r="33" spans="2:5" ht="55.5" customHeight="1" thickBot="1">
      <c r="B33" s="15" t="s">
        <v>6</v>
      </c>
      <c r="C33" s="23">
        <v>2500</v>
      </c>
      <c r="D33" s="24">
        <v>1229.8</v>
      </c>
      <c r="E33" s="3"/>
    </row>
    <row r="34" spans="2:5" ht="21.75" customHeight="1" thickBot="1">
      <c r="B34" s="15" t="s">
        <v>17</v>
      </c>
      <c r="C34" s="23">
        <v>13</v>
      </c>
      <c r="D34" s="24"/>
      <c r="E34" s="3"/>
    </row>
    <row r="35" spans="2:5" ht="55.5" customHeight="1" thickBot="1">
      <c r="B35" s="15" t="s">
        <v>47</v>
      </c>
      <c r="C35" s="23">
        <v>1550</v>
      </c>
      <c r="D35" s="24">
        <v>916.4</v>
      </c>
      <c r="E35" s="3"/>
    </row>
    <row r="36" spans="2:5" ht="42.75" customHeight="1" thickBot="1">
      <c r="B36" s="15" t="s">
        <v>18</v>
      </c>
      <c r="C36" s="22">
        <f>C37</f>
        <v>350</v>
      </c>
      <c r="D36" s="22">
        <f>D37</f>
        <v>336.7</v>
      </c>
      <c r="E36" s="3"/>
    </row>
    <row r="37" spans="2:5" ht="37.5" customHeight="1" thickBot="1">
      <c r="B37" s="15" t="s">
        <v>7</v>
      </c>
      <c r="C37" s="23">
        <v>350</v>
      </c>
      <c r="D37" s="23">
        <v>336.7</v>
      </c>
      <c r="E37" s="3"/>
    </row>
    <row r="38" spans="2:5" ht="16.5" customHeight="1">
      <c r="B38" s="25" t="s">
        <v>19</v>
      </c>
      <c r="C38" s="65">
        <v>6422</v>
      </c>
      <c r="D38" s="65">
        <v>4153.8</v>
      </c>
      <c r="E38" s="64"/>
    </row>
    <row r="39" spans="2:5" ht="27.75" customHeight="1" thickBot="1">
      <c r="B39" s="15" t="s">
        <v>20</v>
      </c>
      <c r="C39" s="67"/>
      <c r="D39" s="67"/>
      <c r="E39" s="64"/>
    </row>
    <row r="40" spans="2:5" ht="50.25" customHeight="1" thickBot="1">
      <c r="B40" s="15" t="s">
        <v>8</v>
      </c>
      <c r="C40" s="22">
        <v>32129</v>
      </c>
      <c r="D40" s="22">
        <v>16974.6</v>
      </c>
      <c r="E40" s="3"/>
    </row>
    <row r="41" spans="2:5" ht="40.5" customHeight="1" thickBot="1">
      <c r="B41" s="15" t="s">
        <v>21</v>
      </c>
      <c r="C41" s="22">
        <v>25710</v>
      </c>
      <c r="D41" s="22">
        <v>28106.9</v>
      </c>
      <c r="E41" s="3"/>
    </row>
    <row r="42" spans="2:5" ht="26.25" customHeight="1" thickBot="1">
      <c r="B42" s="15" t="s">
        <v>22</v>
      </c>
      <c r="C42" s="22">
        <v>93</v>
      </c>
      <c r="D42" s="22">
        <v>105</v>
      </c>
      <c r="E42" s="3"/>
    </row>
    <row r="43" spans="2:5" ht="12.75" customHeight="1" hidden="1">
      <c r="B43" s="25" t="s">
        <v>23</v>
      </c>
      <c r="C43" s="26"/>
      <c r="D43" s="26"/>
      <c r="E43" s="64"/>
    </row>
    <row r="44" spans="2:5" ht="39.75" customHeight="1" hidden="1" thickBot="1">
      <c r="B44" s="27" t="s">
        <v>59</v>
      </c>
      <c r="C44" s="28"/>
      <c r="D44" s="29"/>
      <c r="E44" s="64"/>
    </row>
    <row r="45" spans="2:5" ht="41.25" customHeight="1" hidden="1" thickBot="1">
      <c r="B45" s="15" t="s">
        <v>60</v>
      </c>
      <c r="C45" s="30"/>
      <c r="D45" s="31"/>
      <c r="E45" s="64"/>
    </row>
    <row r="46" spans="2:5" ht="18.75" customHeight="1" thickBot="1">
      <c r="B46" s="15" t="s">
        <v>49</v>
      </c>
      <c r="C46" s="32">
        <f>SUM(C48:C51)</f>
        <v>403398</v>
      </c>
      <c r="D46" s="32">
        <f>SUM(D48:D51)</f>
        <v>298512.10000000003</v>
      </c>
      <c r="E46" s="64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35229</v>
      </c>
      <c r="D48" s="24">
        <v>23486.4</v>
      </c>
      <c r="E48" s="3"/>
    </row>
    <row r="49" spans="2:5" ht="43.5" customHeight="1" thickBot="1">
      <c r="B49" s="15" t="s">
        <v>50</v>
      </c>
      <c r="C49" s="24">
        <v>89664.5</v>
      </c>
      <c r="D49" s="24">
        <v>74445.1</v>
      </c>
      <c r="E49" s="3"/>
    </row>
    <row r="50" spans="2:5" ht="40.5" customHeight="1" thickBot="1">
      <c r="B50" s="15" t="s">
        <v>52</v>
      </c>
      <c r="C50" s="24">
        <v>261685.3</v>
      </c>
      <c r="D50" s="24">
        <v>189695.9</v>
      </c>
      <c r="E50" s="3"/>
    </row>
    <row r="51" spans="2:5" ht="20.25" customHeight="1" thickBot="1">
      <c r="B51" s="15" t="s">
        <v>55</v>
      </c>
      <c r="C51" s="24">
        <v>16819.2</v>
      </c>
      <c r="D51" s="24">
        <v>10884.7</v>
      </c>
      <c r="E51" s="3"/>
    </row>
    <row r="52" spans="2:5" ht="20.25" customHeight="1" thickBot="1">
      <c r="B52" s="15" t="s">
        <v>66</v>
      </c>
      <c r="C52" s="24">
        <v>4528</v>
      </c>
      <c r="D52" s="24">
        <v>844.1</v>
      </c>
      <c r="E52" s="3"/>
    </row>
    <row r="53" spans="2:5" ht="76.5" customHeight="1" thickBot="1">
      <c r="B53" s="15" t="s">
        <v>62</v>
      </c>
      <c r="C53" s="24"/>
      <c r="D53" s="24">
        <v>-91.5</v>
      </c>
      <c r="E53" s="3"/>
    </row>
    <row r="54" spans="2:5" ht="21" customHeight="1" thickBot="1">
      <c r="B54" s="15" t="s">
        <v>25</v>
      </c>
      <c r="C54" s="32">
        <f>C46+C14+C52</f>
        <v>614046</v>
      </c>
      <c r="D54" s="32">
        <f>D14+D52+D53+D46</f>
        <v>437795.4</v>
      </c>
      <c r="E54" s="3"/>
    </row>
    <row r="55" spans="2:5" ht="16.5" customHeight="1" thickBot="1">
      <c r="B55" s="20" t="s">
        <v>26</v>
      </c>
      <c r="C55" s="33"/>
      <c r="D55" s="33"/>
      <c r="E55" s="3"/>
    </row>
    <row r="56" spans="2:5" ht="16.5" customHeight="1" hidden="1" thickBot="1">
      <c r="B56" s="34"/>
      <c r="C56" s="24"/>
      <c r="D56" s="24"/>
      <c r="E56" s="3"/>
    </row>
    <row r="57" spans="2:5" ht="21" customHeight="1" thickBot="1">
      <c r="B57" s="15" t="s">
        <v>27</v>
      </c>
      <c r="C57" s="22">
        <v>41685.1</v>
      </c>
      <c r="D57" s="22">
        <v>26749.8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5"/>
      <c r="D61" s="35"/>
      <c r="E61" s="3"/>
    </row>
    <row r="62" spans="2:5" ht="28.5" customHeight="1" hidden="1" thickBot="1">
      <c r="B62" s="25" t="s">
        <v>48</v>
      </c>
      <c r="C62" s="35"/>
      <c r="D62" s="35"/>
      <c r="E62" s="3"/>
    </row>
    <row r="63" spans="2:5" ht="18.75" customHeight="1" hidden="1">
      <c r="B63" s="25"/>
      <c r="C63" s="35"/>
      <c r="D63" s="35"/>
      <c r="E63" s="3"/>
    </row>
    <row r="64" spans="2:5" ht="18.75" customHeight="1" hidden="1" thickBot="1">
      <c r="B64" s="25"/>
      <c r="C64" s="35"/>
      <c r="D64" s="35"/>
      <c r="E64" s="3"/>
    </row>
    <row r="65" spans="2:5" ht="12.75">
      <c r="B65" s="61" t="s">
        <v>31</v>
      </c>
      <c r="C65" s="65">
        <v>1391.6</v>
      </c>
      <c r="D65" s="65">
        <v>848.7</v>
      </c>
      <c r="E65" s="64"/>
    </row>
    <row r="66" spans="2:5" ht="12.75">
      <c r="B66" s="63"/>
      <c r="C66" s="66"/>
      <c r="D66" s="66"/>
      <c r="E66" s="64"/>
    </row>
    <row r="67" spans="2:5" ht="37.5" customHeight="1" thickBot="1">
      <c r="B67" s="62"/>
      <c r="C67" s="67"/>
      <c r="D67" s="67"/>
      <c r="E67" s="64"/>
    </row>
    <row r="68" spans="2:5" ht="20.25" customHeight="1">
      <c r="B68" s="25" t="s">
        <v>32</v>
      </c>
      <c r="C68" s="35">
        <v>39544.3</v>
      </c>
      <c r="D68" s="35">
        <v>23589</v>
      </c>
      <c r="E68" s="3"/>
    </row>
    <row r="69" spans="2:5" ht="16.5" customHeight="1" hidden="1">
      <c r="B69" s="36" t="s">
        <v>56</v>
      </c>
      <c r="C69" s="37"/>
      <c r="D69" s="38"/>
      <c r="E69" s="3"/>
    </row>
    <row r="70" spans="2:5" ht="16.5" customHeight="1" hidden="1">
      <c r="B70" s="39" t="s">
        <v>61</v>
      </c>
      <c r="C70" s="40"/>
      <c r="D70" s="40"/>
      <c r="E70" s="3"/>
    </row>
    <row r="71" spans="2:5" ht="15" customHeight="1">
      <c r="B71" s="73" t="s">
        <v>33</v>
      </c>
      <c r="C71" s="68">
        <v>11625.5</v>
      </c>
      <c r="D71" s="70">
        <v>11133.2</v>
      </c>
      <c r="E71" s="72"/>
    </row>
    <row r="72" spans="2:5" ht="1.5" customHeight="1">
      <c r="B72" s="74"/>
      <c r="C72" s="69"/>
      <c r="D72" s="71"/>
      <c r="E72" s="72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41" t="s">
        <v>69</v>
      </c>
      <c r="C74" s="42"/>
      <c r="D74" s="43"/>
      <c r="E74" s="3"/>
    </row>
    <row r="75" spans="2:5" ht="25.5" customHeight="1" hidden="1">
      <c r="B75" s="44" t="s">
        <v>70</v>
      </c>
      <c r="C75" s="45"/>
      <c r="D75" s="46"/>
      <c r="E75" s="3"/>
    </row>
    <row r="76" spans="2:5" ht="18" customHeight="1" hidden="1" thickBot="1">
      <c r="B76" s="44" t="s">
        <v>71</v>
      </c>
      <c r="C76" s="47"/>
      <c r="D76" s="48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2">
        <v>388608</v>
      </c>
      <c r="D79" s="22">
        <v>271006.8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>
      <c r="B85" s="61" t="s">
        <v>85</v>
      </c>
      <c r="C85" s="65">
        <v>50128.1</v>
      </c>
      <c r="D85" s="65">
        <v>32850.9</v>
      </c>
      <c r="E85" s="64"/>
      <c r="H85" s="5"/>
      <c r="I85" s="5"/>
    </row>
    <row r="86" spans="2:9" ht="15.75" customHeight="1" thickBot="1">
      <c r="B86" s="62"/>
      <c r="C86" s="67"/>
      <c r="D86" s="67"/>
      <c r="E86" s="64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2"/>
      <c r="D91" s="22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32656.4</v>
      </c>
      <c r="D98" s="22">
        <v>21979</v>
      </c>
      <c r="E98" s="3"/>
      <c r="H98" s="5"/>
      <c r="I98" s="5"/>
    </row>
    <row r="99" spans="2:9" ht="19.5" thickBot="1">
      <c r="B99" s="15" t="s">
        <v>43</v>
      </c>
      <c r="C99" s="23">
        <v>2300</v>
      </c>
      <c r="D99" s="23">
        <v>1133</v>
      </c>
      <c r="E99" s="3"/>
      <c r="H99" s="5"/>
      <c r="I99" s="5"/>
    </row>
    <row r="100" spans="2:9" ht="19.5" thickBot="1">
      <c r="B100" s="15" t="s">
        <v>64</v>
      </c>
      <c r="C100" s="22">
        <v>10613.4</v>
      </c>
      <c r="D100" s="22">
        <v>6175.2</v>
      </c>
      <c r="E100" s="3"/>
      <c r="H100" s="5"/>
      <c r="I100" s="5"/>
    </row>
    <row r="101" spans="2:9" ht="57" hidden="1" thickBot="1">
      <c r="B101" s="15" t="s">
        <v>79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9">
        <v>1700</v>
      </c>
      <c r="D102" s="22">
        <v>402</v>
      </c>
      <c r="E102" s="3"/>
      <c r="H102" s="5"/>
      <c r="I102" s="5"/>
    </row>
    <row r="103" spans="2:9" ht="38.25" thickBot="1">
      <c r="B103" s="15" t="s">
        <v>67</v>
      </c>
      <c r="C103" s="35">
        <v>37265.5</v>
      </c>
      <c r="D103" s="22">
        <v>23580.1</v>
      </c>
      <c r="E103" s="3"/>
      <c r="H103" s="5"/>
      <c r="I103" s="5"/>
    </row>
    <row r="104" spans="2:9" ht="38.25" hidden="1" thickBot="1">
      <c r="B104" s="13" t="s">
        <v>44</v>
      </c>
      <c r="C104" s="50"/>
      <c r="D104" s="51"/>
      <c r="E104" s="7"/>
      <c r="H104" s="5"/>
      <c r="I104" s="5"/>
    </row>
    <row r="105" spans="2:9" ht="28.5" customHeight="1" thickBot="1">
      <c r="B105" s="52" t="s">
        <v>45</v>
      </c>
      <c r="C105" s="53">
        <f>SUM(C57+C61+C65+C68+C79+C85+C98+C100+C102+C103+C71)</f>
        <v>615217.9</v>
      </c>
      <c r="D105" s="53">
        <f>SUM(D57+D65+D68+D71+D77+D79+D85+D91+D98+D100+D102+D103+D61+D62)</f>
        <v>418314.7</v>
      </c>
      <c r="E105" s="3"/>
      <c r="H105" s="5"/>
      <c r="I105" s="5"/>
    </row>
    <row r="106" spans="2:9" ht="21.75" customHeight="1" thickBot="1">
      <c r="B106" s="52" t="s">
        <v>46</v>
      </c>
      <c r="C106" s="33">
        <f>SUM(C54-C105)</f>
        <v>-1171.9000000000233</v>
      </c>
      <c r="D106" s="33">
        <f>SUM(D54-D105)</f>
        <v>19480.70000000001</v>
      </c>
      <c r="E106" s="3"/>
      <c r="H106" s="5"/>
      <c r="I106" s="5"/>
    </row>
    <row r="107" spans="2:9" ht="21.75" customHeight="1" hidden="1">
      <c r="B107" s="55"/>
      <c r="C107" s="56"/>
      <c r="D107" s="56"/>
      <c r="E107" s="3"/>
      <c r="H107" s="5"/>
      <c r="I107" s="5"/>
    </row>
    <row r="108" spans="2:9" ht="21.75" customHeight="1" hidden="1">
      <c r="B108" s="55"/>
      <c r="C108" s="56">
        <f>SUM(C109-C105)</f>
        <v>-65856.30000000005</v>
      </c>
      <c r="D108" s="56">
        <f>SUM(D109-D105)</f>
        <v>-139522.10000000003</v>
      </c>
      <c r="E108" s="3"/>
      <c r="H108" s="5"/>
      <c r="I108" s="5"/>
    </row>
    <row r="109" spans="2:9" ht="21.75" customHeight="1" hidden="1">
      <c r="B109" s="10" t="s">
        <v>75</v>
      </c>
      <c r="C109" s="54">
        <v>549361.6</v>
      </c>
      <c r="D109" s="54">
        <v>278792.6</v>
      </c>
      <c r="H109" s="5"/>
      <c r="I109" s="5"/>
    </row>
    <row r="110" spans="2:9" ht="12.75">
      <c r="B110" s="2"/>
      <c r="H110" s="5"/>
      <c r="I110" s="5"/>
    </row>
    <row r="111" spans="2:9" ht="12.75">
      <c r="B111" s="4"/>
      <c r="D111" s="1"/>
      <c r="H111" s="5"/>
      <c r="I111" s="5"/>
    </row>
    <row r="112" spans="4:9" ht="12.75"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</sheetData>
  <sheetProtection/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186"/>
  <sheetViews>
    <sheetView zoomScaleSheetLayoutView="75" zoomScalePageLayoutView="0" workbookViewId="0" topLeftCell="A5">
      <selection activeCell="B122" sqref="B122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78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99</v>
      </c>
      <c r="C7" s="11"/>
      <c r="D7" s="12"/>
    </row>
    <row r="8" spans="2:4" ht="17.25" customHeight="1">
      <c r="B8" s="6" t="s">
        <v>87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56.25">
      <c r="B11" s="61" t="s">
        <v>9</v>
      </c>
      <c r="C11" s="14" t="s">
        <v>100</v>
      </c>
      <c r="D11" s="14" t="s">
        <v>96</v>
      </c>
      <c r="E11" s="3"/>
    </row>
    <row r="12" spans="2:5" ht="37.5" customHeight="1" hidden="1" thickBot="1">
      <c r="B12" s="62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194120</v>
      </c>
      <c r="D14" s="21">
        <f>D15+D18+D23+D25+D28+D29+D30+D36+D38+D40+D41+D42+D44+D45+D17+D26+D27</f>
        <v>122446.4</v>
      </c>
      <c r="E14" s="3"/>
    </row>
    <row r="15" spans="2:5" ht="19.5" customHeight="1" thickBot="1">
      <c r="B15" s="15" t="s">
        <v>11</v>
      </c>
      <c r="C15" s="22">
        <f>SUM(C16:C16)</f>
        <v>75487</v>
      </c>
      <c r="D15" s="22">
        <f>D16</f>
        <v>47245.7</v>
      </c>
      <c r="E15" s="3"/>
    </row>
    <row r="16" spans="2:5" ht="19.5" customHeight="1" thickBot="1">
      <c r="B16" s="15" t="s">
        <v>0</v>
      </c>
      <c r="C16" s="23">
        <v>75487</v>
      </c>
      <c r="D16" s="23">
        <v>47245.7</v>
      </c>
      <c r="E16" s="3"/>
    </row>
    <row r="17" spans="2:5" ht="19.5" customHeight="1" thickBot="1">
      <c r="B17" s="15" t="s">
        <v>82</v>
      </c>
      <c r="C17" s="23"/>
      <c r="D17" s="23"/>
      <c r="E17" s="3"/>
    </row>
    <row r="18" spans="2:5" ht="16.5" customHeight="1" thickBot="1">
      <c r="B18" s="15" t="s">
        <v>1</v>
      </c>
      <c r="C18" s="22">
        <f>SUM(C19:C22)</f>
        <v>30691</v>
      </c>
      <c r="D18" s="22">
        <f>SUM(D19:D22)</f>
        <v>22520.399999999998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27430</v>
      </c>
      <c r="D20" s="23">
        <v>18484.8</v>
      </c>
      <c r="E20" s="3"/>
    </row>
    <row r="21" spans="2:5" ht="36" customHeight="1" thickBot="1">
      <c r="B21" s="15" t="s">
        <v>86</v>
      </c>
      <c r="C21" s="23">
        <v>70</v>
      </c>
      <c r="D21" s="23">
        <v>68</v>
      </c>
      <c r="E21" s="3"/>
    </row>
    <row r="22" spans="2:5" ht="16.5" customHeight="1" thickBot="1">
      <c r="B22" s="15" t="s">
        <v>2</v>
      </c>
      <c r="C22" s="23">
        <v>3191</v>
      </c>
      <c r="D22" s="23">
        <v>3967.6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83</v>
      </c>
      <c r="C26" s="22"/>
      <c r="D26" s="22"/>
      <c r="E26" s="3"/>
    </row>
    <row r="27" spans="2:5" ht="30" customHeight="1" thickBot="1">
      <c r="B27" s="15" t="s">
        <v>84</v>
      </c>
      <c r="C27" s="22"/>
      <c r="D27" s="22"/>
      <c r="E27" s="3"/>
    </row>
    <row r="28" spans="2:5" ht="18" customHeight="1" thickBot="1">
      <c r="B28" s="15" t="s">
        <v>5</v>
      </c>
      <c r="C28" s="22">
        <v>3780</v>
      </c>
      <c r="D28" s="22">
        <v>1662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24458</v>
      </c>
      <c r="D30" s="22">
        <f>D32+D33+D34+D35+D31</f>
        <v>4469.5</v>
      </c>
      <c r="E30" s="3"/>
    </row>
    <row r="31" spans="2:5" ht="37.5" customHeight="1" hidden="1" thickBot="1">
      <c r="B31" s="15" t="s">
        <v>77</v>
      </c>
      <c r="C31" s="22"/>
      <c r="D31" s="22"/>
      <c r="E31" s="3"/>
    </row>
    <row r="32" spans="2:5" ht="22.5" customHeight="1" thickBot="1">
      <c r="B32" s="15" t="s">
        <v>16</v>
      </c>
      <c r="C32" s="23">
        <v>20395</v>
      </c>
      <c r="D32" s="24">
        <v>2894.8</v>
      </c>
      <c r="E32" s="3"/>
    </row>
    <row r="33" spans="2:5" ht="55.5" customHeight="1" thickBot="1">
      <c r="B33" s="15" t="s">
        <v>6</v>
      </c>
      <c r="C33" s="23">
        <v>2500</v>
      </c>
      <c r="D33" s="24">
        <v>767.5</v>
      </c>
      <c r="E33" s="3"/>
    </row>
    <row r="34" spans="2:5" ht="21.75" customHeight="1" thickBot="1">
      <c r="B34" s="15" t="s">
        <v>17</v>
      </c>
      <c r="C34" s="23">
        <v>13</v>
      </c>
      <c r="D34" s="24"/>
      <c r="E34" s="3"/>
    </row>
    <row r="35" spans="2:5" ht="55.5" customHeight="1" thickBot="1">
      <c r="B35" s="15" t="s">
        <v>47</v>
      </c>
      <c r="C35" s="23">
        <v>1550</v>
      </c>
      <c r="D35" s="24">
        <v>807.2</v>
      </c>
      <c r="E35" s="3"/>
    </row>
    <row r="36" spans="2:5" ht="42.75" customHeight="1" thickBot="1">
      <c r="B36" s="15" t="s">
        <v>18</v>
      </c>
      <c r="C36" s="22">
        <f>C37</f>
        <v>350</v>
      </c>
      <c r="D36" s="22">
        <f>D37</f>
        <v>335.9</v>
      </c>
      <c r="E36" s="3"/>
    </row>
    <row r="37" spans="2:5" ht="37.5" customHeight="1" thickBot="1">
      <c r="B37" s="15" t="s">
        <v>7</v>
      </c>
      <c r="C37" s="23">
        <v>350</v>
      </c>
      <c r="D37" s="23">
        <v>335.9</v>
      </c>
      <c r="E37" s="3"/>
    </row>
    <row r="38" spans="2:5" ht="16.5" customHeight="1">
      <c r="B38" s="25" t="s">
        <v>19</v>
      </c>
      <c r="C38" s="65">
        <v>6422</v>
      </c>
      <c r="D38" s="65">
        <v>2965.3</v>
      </c>
      <c r="E38" s="64"/>
    </row>
    <row r="39" spans="2:5" ht="27.75" customHeight="1" thickBot="1">
      <c r="B39" s="15" t="s">
        <v>20</v>
      </c>
      <c r="C39" s="67"/>
      <c r="D39" s="67"/>
      <c r="E39" s="64"/>
    </row>
    <row r="40" spans="2:5" ht="50.25" customHeight="1" thickBot="1">
      <c r="B40" s="15" t="s">
        <v>8</v>
      </c>
      <c r="C40" s="22">
        <v>32129</v>
      </c>
      <c r="D40" s="22">
        <v>16165.3</v>
      </c>
      <c r="E40" s="3"/>
    </row>
    <row r="41" spans="2:5" ht="40.5" customHeight="1" thickBot="1">
      <c r="B41" s="15" t="s">
        <v>21</v>
      </c>
      <c r="C41" s="22">
        <v>20710</v>
      </c>
      <c r="D41" s="22">
        <v>26978.5</v>
      </c>
      <c r="E41" s="3"/>
    </row>
    <row r="42" spans="2:5" ht="26.25" customHeight="1" thickBot="1">
      <c r="B42" s="15" t="s">
        <v>22</v>
      </c>
      <c r="C42" s="22">
        <v>93</v>
      </c>
      <c r="D42" s="22">
        <v>103.8</v>
      </c>
      <c r="E42" s="3"/>
    </row>
    <row r="43" spans="2:5" ht="12.75" customHeight="1" hidden="1">
      <c r="B43" s="25" t="s">
        <v>23</v>
      </c>
      <c r="C43" s="26"/>
      <c r="D43" s="26"/>
      <c r="E43" s="64"/>
    </row>
    <row r="44" spans="2:5" ht="39.75" customHeight="1" hidden="1" thickBot="1">
      <c r="B44" s="27" t="s">
        <v>59</v>
      </c>
      <c r="C44" s="28"/>
      <c r="D44" s="29"/>
      <c r="E44" s="64"/>
    </row>
    <row r="45" spans="2:5" ht="41.25" customHeight="1" hidden="1" thickBot="1">
      <c r="B45" s="15" t="s">
        <v>60</v>
      </c>
      <c r="C45" s="30"/>
      <c r="D45" s="31"/>
      <c r="E45" s="64"/>
    </row>
    <row r="46" spans="2:5" ht="18.75" customHeight="1" thickBot="1">
      <c r="B46" s="15" t="s">
        <v>49</v>
      </c>
      <c r="C46" s="32">
        <f>SUM(C48:C51)</f>
        <v>403278.7</v>
      </c>
      <c r="D46" s="32">
        <f>SUM(D48:D51)</f>
        <v>265299.30000000005</v>
      </c>
      <c r="E46" s="64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35229</v>
      </c>
      <c r="D48" s="24">
        <v>20550.6</v>
      </c>
      <c r="E48" s="3"/>
    </row>
    <row r="49" spans="2:5" ht="43.5" customHeight="1" thickBot="1">
      <c r="B49" s="15" t="s">
        <v>50</v>
      </c>
      <c r="C49" s="24">
        <v>89664.5</v>
      </c>
      <c r="D49" s="24">
        <v>68675.6</v>
      </c>
      <c r="E49" s="3"/>
    </row>
    <row r="50" spans="2:5" ht="40.5" customHeight="1" thickBot="1">
      <c r="B50" s="15" t="s">
        <v>52</v>
      </c>
      <c r="C50" s="24">
        <v>261685.2</v>
      </c>
      <c r="D50" s="24">
        <v>166515.2</v>
      </c>
      <c r="E50" s="3"/>
    </row>
    <row r="51" spans="2:5" ht="20.25" customHeight="1" thickBot="1">
      <c r="B51" s="15" t="s">
        <v>55</v>
      </c>
      <c r="C51" s="24">
        <v>16700</v>
      </c>
      <c r="D51" s="24">
        <v>9557.9</v>
      </c>
      <c r="E51" s="3"/>
    </row>
    <row r="52" spans="2:5" ht="20.25" customHeight="1" thickBot="1">
      <c r="B52" s="15" t="s">
        <v>66</v>
      </c>
      <c r="C52" s="24">
        <v>860.4</v>
      </c>
      <c r="D52" s="24">
        <v>845.9</v>
      </c>
      <c r="E52" s="3"/>
    </row>
    <row r="53" spans="2:5" ht="76.5" customHeight="1" thickBot="1">
      <c r="B53" s="15" t="s">
        <v>62</v>
      </c>
      <c r="C53" s="24"/>
      <c r="D53" s="24">
        <v>-91.5</v>
      </c>
      <c r="E53" s="3"/>
    </row>
    <row r="54" spans="2:5" ht="21" customHeight="1" thickBot="1">
      <c r="B54" s="15" t="s">
        <v>25</v>
      </c>
      <c r="C54" s="32">
        <f>C46+C14+C52</f>
        <v>598259.1</v>
      </c>
      <c r="D54" s="32">
        <f>D14+D52+D53+D46</f>
        <v>388500.10000000003</v>
      </c>
      <c r="E54" s="3"/>
    </row>
    <row r="55" spans="2:5" ht="16.5" customHeight="1" thickBot="1">
      <c r="B55" s="20" t="s">
        <v>26</v>
      </c>
      <c r="C55" s="33"/>
      <c r="D55" s="33"/>
      <c r="E55" s="3"/>
    </row>
    <row r="56" spans="2:5" ht="16.5" customHeight="1" hidden="1" thickBot="1">
      <c r="B56" s="34"/>
      <c r="C56" s="24"/>
      <c r="D56" s="24"/>
      <c r="E56" s="3"/>
    </row>
    <row r="57" spans="2:5" ht="21" customHeight="1" thickBot="1">
      <c r="B57" s="15" t="s">
        <v>27</v>
      </c>
      <c r="C57" s="22">
        <v>42084.6</v>
      </c>
      <c r="D57" s="22">
        <v>22881.1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5"/>
      <c r="D61" s="35"/>
      <c r="E61" s="3"/>
    </row>
    <row r="62" spans="2:5" ht="28.5" customHeight="1" hidden="1" thickBot="1">
      <c r="B62" s="25" t="s">
        <v>48</v>
      </c>
      <c r="C62" s="35"/>
      <c r="D62" s="35"/>
      <c r="E62" s="3"/>
    </row>
    <row r="63" spans="2:5" ht="18.75" customHeight="1" hidden="1">
      <c r="B63" s="25"/>
      <c r="C63" s="35"/>
      <c r="D63" s="35"/>
      <c r="E63" s="3"/>
    </row>
    <row r="64" spans="2:5" ht="18.75" customHeight="1" hidden="1" thickBot="1">
      <c r="B64" s="25"/>
      <c r="C64" s="35"/>
      <c r="D64" s="35"/>
      <c r="E64" s="3"/>
    </row>
    <row r="65" spans="2:5" ht="12.75">
      <c r="B65" s="61" t="s">
        <v>31</v>
      </c>
      <c r="C65" s="65">
        <v>1391.6</v>
      </c>
      <c r="D65" s="65">
        <v>762.4</v>
      </c>
      <c r="E65" s="64"/>
    </row>
    <row r="66" spans="2:5" ht="12.75">
      <c r="B66" s="63"/>
      <c r="C66" s="66"/>
      <c r="D66" s="66"/>
      <c r="E66" s="64"/>
    </row>
    <row r="67" spans="2:5" ht="37.5" customHeight="1" thickBot="1">
      <c r="B67" s="62"/>
      <c r="C67" s="67"/>
      <c r="D67" s="67"/>
      <c r="E67" s="64"/>
    </row>
    <row r="68" spans="2:5" ht="20.25" customHeight="1">
      <c r="B68" s="25" t="s">
        <v>32</v>
      </c>
      <c r="C68" s="35">
        <v>26062.8</v>
      </c>
      <c r="D68" s="35">
        <v>22673.6</v>
      </c>
      <c r="E68" s="3"/>
    </row>
    <row r="69" spans="2:5" ht="16.5" customHeight="1" hidden="1">
      <c r="B69" s="36" t="s">
        <v>56</v>
      </c>
      <c r="C69" s="37"/>
      <c r="D69" s="38"/>
      <c r="E69" s="3"/>
    </row>
    <row r="70" spans="2:5" ht="16.5" customHeight="1" hidden="1">
      <c r="B70" s="39" t="s">
        <v>61</v>
      </c>
      <c r="C70" s="40"/>
      <c r="D70" s="40"/>
      <c r="E70" s="3"/>
    </row>
    <row r="71" spans="2:5" ht="15" customHeight="1">
      <c r="B71" s="73" t="s">
        <v>33</v>
      </c>
      <c r="C71" s="68">
        <v>11625.5</v>
      </c>
      <c r="D71" s="70">
        <v>11133.2</v>
      </c>
      <c r="E71" s="72"/>
    </row>
    <row r="72" spans="2:5" ht="1.5" customHeight="1">
      <c r="B72" s="74"/>
      <c r="C72" s="69"/>
      <c r="D72" s="71"/>
      <c r="E72" s="72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41" t="s">
        <v>69</v>
      </c>
      <c r="C74" s="42"/>
      <c r="D74" s="43"/>
      <c r="E74" s="3"/>
    </row>
    <row r="75" spans="2:5" ht="25.5" customHeight="1" hidden="1">
      <c r="B75" s="44" t="s">
        <v>70</v>
      </c>
      <c r="C75" s="45"/>
      <c r="D75" s="46"/>
      <c r="E75" s="3"/>
    </row>
    <row r="76" spans="2:5" ht="18" customHeight="1" hidden="1" thickBot="1">
      <c r="B76" s="44" t="s">
        <v>71</v>
      </c>
      <c r="C76" s="47"/>
      <c r="D76" s="48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2">
        <v>387962</v>
      </c>
      <c r="D79" s="22">
        <v>248537.4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>
      <c r="B85" s="61" t="s">
        <v>85</v>
      </c>
      <c r="C85" s="65">
        <v>50149.7</v>
      </c>
      <c r="D85" s="65">
        <v>29242.6</v>
      </c>
      <c r="E85" s="64"/>
      <c r="H85" s="5"/>
      <c r="I85" s="5"/>
    </row>
    <row r="86" spans="2:9" ht="15.75" customHeight="1" thickBot="1">
      <c r="B86" s="62"/>
      <c r="C86" s="67"/>
      <c r="D86" s="67"/>
      <c r="E86" s="64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2"/>
      <c r="D91" s="22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32656.4</v>
      </c>
      <c r="D98" s="22">
        <v>20491.4</v>
      </c>
      <c r="E98" s="3"/>
      <c r="H98" s="5"/>
      <c r="I98" s="5"/>
    </row>
    <row r="99" spans="2:9" ht="19.5" thickBot="1">
      <c r="B99" s="15" t="s">
        <v>43</v>
      </c>
      <c r="C99" s="23">
        <v>2300</v>
      </c>
      <c r="D99" s="23">
        <v>1050.9</v>
      </c>
      <c r="E99" s="3"/>
      <c r="H99" s="5"/>
      <c r="I99" s="5"/>
    </row>
    <row r="100" spans="2:9" ht="19.5" thickBot="1">
      <c r="B100" s="15" t="s">
        <v>64</v>
      </c>
      <c r="C100" s="22">
        <v>10432</v>
      </c>
      <c r="D100" s="22">
        <v>4831</v>
      </c>
      <c r="E100" s="3"/>
      <c r="H100" s="5"/>
      <c r="I100" s="5"/>
    </row>
    <row r="101" spans="2:9" ht="57" hidden="1" thickBot="1">
      <c r="B101" s="15" t="s">
        <v>79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9">
        <v>1700</v>
      </c>
      <c r="D102" s="22">
        <v>70.6</v>
      </c>
      <c r="E102" s="3"/>
      <c r="H102" s="5"/>
      <c r="I102" s="5"/>
    </row>
    <row r="103" spans="2:9" ht="38.25" thickBot="1">
      <c r="B103" s="15" t="s">
        <v>67</v>
      </c>
      <c r="C103" s="35">
        <v>37265.5</v>
      </c>
      <c r="D103" s="22">
        <v>20623.4</v>
      </c>
      <c r="E103" s="3"/>
      <c r="H103" s="5"/>
      <c r="I103" s="5"/>
    </row>
    <row r="104" spans="2:9" ht="38.25" hidden="1" thickBot="1">
      <c r="B104" s="13" t="s">
        <v>44</v>
      </c>
      <c r="C104" s="50"/>
      <c r="D104" s="51"/>
      <c r="E104" s="7"/>
      <c r="H104" s="5"/>
      <c r="I104" s="5"/>
    </row>
    <row r="105" spans="2:9" ht="28.5" customHeight="1" thickBot="1">
      <c r="B105" s="52" t="s">
        <v>45</v>
      </c>
      <c r="C105" s="53">
        <f>SUM(C57+C61+C65+C68+C79+C85+C98+C100+C102+C103+C71)</f>
        <v>601330.1</v>
      </c>
      <c r="D105" s="53">
        <f>SUM(D57+D65+D68+D71+D77+D79+D85+D91+D98+D100+D102+D103+D61+D62)</f>
        <v>381246.7</v>
      </c>
      <c r="E105" s="3"/>
      <c r="H105" s="5"/>
      <c r="I105" s="5"/>
    </row>
    <row r="106" spans="2:9" ht="21.75" customHeight="1" thickBot="1">
      <c r="B106" s="52" t="s">
        <v>46</v>
      </c>
      <c r="C106" s="33">
        <f>SUM(C54-C105)</f>
        <v>-3071</v>
      </c>
      <c r="D106" s="33">
        <f>SUM(D54-D105)</f>
        <v>7253.400000000023</v>
      </c>
      <c r="E106" s="3"/>
      <c r="H106" s="5"/>
      <c r="I106" s="5"/>
    </row>
    <row r="107" spans="2:9" ht="21.75" customHeight="1" hidden="1">
      <c r="B107" s="55"/>
      <c r="C107" s="56"/>
      <c r="D107" s="56"/>
      <c r="E107" s="3"/>
      <c r="H107" s="5"/>
      <c r="I107" s="5"/>
    </row>
    <row r="108" spans="2:9" ht="21.75" customHeight="1" hidden="1">
      <c r="B108" s="55"/>
      <c r="C108" s="56">
        <f>SUM(C109-C105)</f>
        <v>-51968.5</v>
      </c>
      <c r="D108" s="56">
        <f>SUM(D109-D105)</f>
        <v>-102454.10000000003</v>
      </c>
      <c r="E108" s="3"/>
      <c r="H108" s="5"/>
      <c r="I108" s="5"/>
    </row>
    <row r="109" spans="2:9" ht="21.75" customHeight="1" hidden="1">
      <c r="B109" s="10" t="s">
        <v>75</v>
      </c>
      <c r="C109" s="54">
        <v>549361.6</v>
      </c>
      <c r="D109" s="54">
        <v>278792.6</v>
      </c>
      <c r="H109" s="5"/>
      <c r="I109" s="5"/>
    </row>
    <row r="110" spans="2:9" ht="12.75">
      <c r="B110" s="2"/>
      <c r="H110" s="5"/>
      <c r="I110" s="5"/>
    </row>
    <row r="111" spans="2:9" ht="12.75">
      <c r="B111" s="4"/>
      <c r="D111" s="1"/>
      <c r="H111" s="5"/>
      <c r="I111" s="5"/>
    </row>
    <row r="112" spans="4:9" ht="12.75"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</sheetData>
  <sheetProtection/>
  <mergeCells count="17"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  <mergeCell ref="B11:B12"/>
    <mergeCell ref="C38:C39"/>
    <mergeCell ref="D38:D39"/>
    <mergeCell ref="E71:E72"/>
    <mergeCell ref="E38:E39"/>
    <mergeCell ref="E43:E46"/>
    <mergeCell ref="B71:B72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186"/>
  <sheetViews>
    <sheetView zoomScaleSheetLayoutView="75" zoomScalePageLayoutView="0" workbookViewId="0" topLeftCell="A51">
      <selection activeCell="H71" sqref="H71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78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98</v>
      </c>
      <c r="C7" s="11"/>
      <c r="D7" s="12"/>
    </row>
    <row r="8" spans="2:4" ht="17.25" customHeight="1">
      <c r="B8" s="6" t="s">
        <v>87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56.25">
      <c r="B11" s="61" t="s">
        <v>9</v>
      </c>
      <c r="C11" s="14" t="s">
        <v>97</v>
      </c>
      <c r="D11" s="14" t="s">
        <v>96</v>
      </c>
      <c r="E11" s="3"/>
    </row>
    <row r="12" spans="2:5" ht="37.5" customHeight="1" hidden="1" thickBot="1">
      <c r="B12" s="62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194120</v>
      </c>
      <c r="D14" s="21">
        <f>D15+D18+D23+D25+D28+D29+D30+D36+D38+D40+D41+D42+D44+D45+D17+D26+D27</f>
        <v>105717.5</v>
      </c>
      <c r="E14" s="3"/>
    </row>
    <row r="15" spans="2:5" ht="19.5" customHeight="1" thickBot="1">
      <c r="B15" s="15" t="s">
        <v>11</v>
      </c>
      <c r="C15" s="22">
        <f>SUM(C16:C16)</f>
        <v>75487</v>
      </c>
      <c r="D15" s="22">
        <f>D16</f>
        <v>41607</v>
      </c>
      <c r="E15" s="3"/>
    </row>
    <row r="16" spans="2:5" ht="19.5" customHeight="1" thickBot="1">
      <c r="B16" s="15" t="s">
        <v>0</v>
      </c>
      <c r="C16" s="23">
        <v>75487</v>
      </c>
      <c r="D16" s="23">
        <v>41607</v>
      </c>
      <c r="E16" s="3"/>
    </row>
    <row r="17" spans="2:5" ht="19.5" customHeight="1" thickBot="1">
      <c r="B17" s="15" t="s">
        <v>82</v>
      </c>
      <c r="C17" s="23"/>
      <c r="D17" s="23"/>
      <c r="E17" s="3"/>
    </row>
    <row r="18" spans="2:5" ht="16.5" customHeight="1" thickBot="1">
      <c r="B18" s="15" t="s">
        <v>1</v>
      </c>
      <c r="C18" s="22">
        <f>SUM(C19:C22)</f>
        <v>30691</v>
      </c>
      <c r="D18" s="22">
        <f>SUM(D19:D22)</f>
        <v>15636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27430</v>
      </c>
      <c r="D20" s="23">
        <v>12942.2</v>
      </c>
      <c r="E20" s="3"/>
    </row>
    <row r="21" spans="2:5" ht="36" customHeight="1" thickBot="1">
      <c r="B21" s="15" t="s">
        <v>86</v>
      </c>
      <c r="C21" s="23">
        <v>70</v>
      </c>
      <c r="D21" s="23">
        <v>68</v>
      </c>
      <c r="E21" s="3"/>
    </row>
    <row r="22" spans="2:5" ht="16.5" customHeight="1" thickBot="1">
      <c r="B22" s="15" t="s">
        <v>2</v>
      </c>
      <c r="C22" s="23">
        <v>3191</v>
      </c>
      <c r="D22" s="23">
        <v>2625.8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83</v>
      </c>
      <c r="C26" s="22"/>
      <c r="D26" s="22"/>
      <c r="E26" s="3"/>
    </row>
    <row r="27" spans="2:5" ht="30" customHeight="1" thickBot="1">
      <c r="B27" s="15" t="s">
        <v>84</v>
      </c>
      <c r="C27" s="22"/>
      <c r="D27" s="22"/>
      <c r="E27" s="3"/>
    </row>
    <row r="28" spans="2:5" ht="18" customHeight="1" thickBot="1">
      <c r="B28" s="15" t="s">
        <v>5</v>
      </c>
      <c r="C28" s="22">
        <v>3780</v>
      </c>
      <c r="D28" s="22">
        <v>1480.9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24458</v>
      </c>
      <c r="D30" s="22">
        <f>D32+D33+D34+D35+D31</f>
        <v>3742.8</v>
      </c>
      <c r="E30" s="3"/>
    </row>
    <row r="31" spans="2:5" ht="37.5" customHeight="1" hidden="1" thickBot="1">
      <c r="B31" s="15" t="s">
        <v>77</v>
      </c>
      <c r="C31" s="22"/>
      <c r="D31" s="22"/>
      <c r="E31" s="3"/>
    </row>
    <row r="32" spans="2:5" ht="22.5" customHeight="1" thickBot="1">
      <c r="B32" s="15" t="s">
        <v>16</v>
      </c>
      <c r="C32" s="23">
        <v>20395</v>
      </c>
      <c r="D32" s="24">
        <v>2403.9</v>
      </c>
      <c r="E32" s="3"/>
    </row>
    <row r="33" spans="2:5" ht="55.5" customHeight="1" thickBot="1">
      <c r="B33" s="15" t="s">
        <v>6</v>
      </c>
      <c r="C33" s="23">
        <v>2500</v>
      </c>
      <c r="D33" s="24">
        <v>644.6</v>
      </c>
      <c r="E33" s="3"/>
    </row>
    <row r="34" spans="2:5" ht="21.75" customHeight="1" thickBot="1">
      <c r="B34" s="15" t="s">
        <v>17</v>
      </c>
      <c r="C34" s="23">
        <v>13</v>
      </c>
      <c r="D34" s="24"/>
      <c r="E34" s="3"/>
    </row>
    <row r="35" spans="2:5" ht="55.5" customHeight="1" thickBot="1">
      <c r="B35" s="15" t="s">
        <v>47</v>
      </c>
      <c r="C35" s="23">
        <v>1550</v>
      </c>
      <c r="D35" s="24">
        <v>694.3</v>
      </c>
      <c r="E35" s="3"/>
    </row>
    <row r="36" spans="2:5" ht="42.75" customHeight="1" thickBot="1">
      <c r="B36" s="15" t="s">
        <v>18</v>
      </c>
      <c r="C36" s="22">
        <f>C37</f>
        <v>350</v>
      </c>
      <c r="D36" s="22">
        <f>D37</f>
        <v>265.4</v>
      </c>
      <c r="E36" s="3"/>
    </row>
    <row r="37" spans="2:5" ht="37.5" customHeight="1" thickBot="1">
      <c r="B37" s="15" t="s">
        <v>7</v>
      </c>
      <c r="C37" s="23">
        <v>350</v>
      </c>
      <c r="D37" s="23">
        <v>265.4</v>
      </c>
      <c r="E37" s="3"/>
    </row>
    <row r="38" spans="2:5" ht="16.5" customHeight="1">
      <c r="B38" s="25" t="s">
        <v>19</v>
      </c>
      <c r="C38" s="65">
        <v>6422</v>
      </c>
      <c r="D38" s="65">
        <v>2653.7</v>
      </c>
      <c r="E38" s="64"/>
    </row>
    <row r="39" spans="2:5" ht="27.75" customHeight="1" thickBot="1">
      <c r="B39" s="15" t="s">
        <v>20</v>
      </c>
      <c r="C39" s="67"/>
      <c r="D39" s="67"/>
      <c r="E39" s="64"/>
    </row>
    <row r="40" spans="2:5" ht="50.25" customHeight="1" thickBot="1">
      <c r="B40" s="15" t="s">
        <v>8</v>
      </c>
      <c r="C40" s="22">
        <v>32129</v>
      </c>
      <c r="D40" s="22">
        <v>15373.5</v>
      </c>
      <c r="E40" s="3"/>
    </row>
    <row r="41" spans="2:5" ht="40.5" customHeight="1" thickBot="1">
      <c r="B41" s="15" t="s">
        <v>21</v>
      </c>
      <c r="C41" s="22">
        <v>20710</v>
      </c>
      <c r="D41" s="22">
        <v>24852.1</v>
      </c>
      <c r="E41" s="3"/>
    </row>
    <row r="42" spans="2:5" ht="26.25" customHeight="1" thickBot="1">
      <c r="B42" s="15" t="s">
        <v>22</v>
      </c>
      <c r="C42" s="22">
        <v>93</v>
      </c>
      <c r="D42" s="22">
        <v>106.1</v>
      </c>
      <c r="E42" s="3"/>
    </row>
    <row r="43" spans="2:5" ht="12.75" customHeight="1" hidden="1">
      <c r="B43" s="25" t="s">
        <v>23</v>
      </c>
      <c r="C43" s="26"/>
      <c r="D43" s="26"/>
      <c r="E43" s="64"/>
    </row>
    <row r="44" spans="2:5" ht="39.75" customHeight="1" hidden="1" thickBot="1">
      <c r="B44" s="27" t="s">
        <v>59</v>
      </c>
      <c r="C44" s="28"/>
      <c r="D44" s="29"/>
      <c r="E44" s="64"/>
    </row>
    <row r="45" spans="2:5" ht="41.25" customHeight="1" hidden="1" thickBot="1">
      <c r="B45" s="15" t="s">
        <v>60</v>
      </c>
      <c r="C45" s="30"/>
      <c r="D45" s="31"/>
      <c r="E45" s="64"/>
    </row>
    <row r="46" spans="2:5" ht="18.75" customHeight="1" thickBot="1">
      <c r="B46" s="15" t="s">
        <v>49</v>
      </c>
      <c r="C46" s="32">
        <f>SUM(C48:C51)</f>
        <v>402985.5</v>
      </c>
      <c r="D46" s="32">
        <f>SUM(D48:D51)</f>
        <v>244525.8</v>
      </c>
      <c r="E46" s="64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35229</v>
      </c>
      <c r="D48" s="24">
        <v>17614.8</v>
      </c>
      <c r="E48" s="3"/>
    </row>
    <row r="49" spans="2:5" ht="43.5" customHeight="1" thickBot="1">
      <c r="B49" s="15" t="s">
        <v>50</v>
      </c>
      <c r="C49" s="24">
        <v>89444.7</v>
      </c>
      <c r="D49" s="24">
        <v>54317.5</v>
      </c>
      <c r="E49" s="3"/>
    </row>
    <row r="50" spans="2:5" ht="40.5" customHeight="1" thickBot="1">
      <c r="B50" s="15" t="s">
        <v>52</v>
      </c>
      <c r="C50" s="24">
        <v>261685.3</v>
      </c>
      <c r="D50" s="24">
        <v>164478.8</v>
      </c>
      <c r="E50" s="3"/>
    </row>
    <row r="51" spans="2:5" ht="20.25" customHeight="1" thickBot="1">
      <c r="B51" s="15" t="s">
        <v>55</v>
      </c>
      <c r="C51" s="24">
        <v>16626.5</v>
      </c>
      <c r="D51" s="24">
        <v>8114.7</v>
      </c>
      <c r="E51" s="3"/>
    </row>
    <row r="52" spans="2:5" ht="20.25" customHeight="1" thickBot="1">
      <c r="B52" s="15" t="s">
        <v>66</v>
      </c>
      <c r="C52" s="24">
        <v>596.6</v>
      </c>
      <c r="D52" s="24">
        <v>571.7</v>
      </c>
      <c r="E52" s="3"/>
    </row>
    <row r="53" spans="2:5" ht="76.5" customHeight="1" thickBot="1">
      <c r="B53" s="15" t="s">
        <v>62</v>
      </c>
      <c r="C53" s="24"/>
      <c r="D53" s="24">
        <v>-91.5</v>
      </c>
      <c r="E53" s="3"/>
    </row>
    <row r="54" spans="2:5" ht="21" customHeight="1" thickBot="1">
      <c r="B54" s="15" t="s">
        <v>25</v>
      </c>
      <c r="C54" s="32">
        <f>C46+C14+C52</f>
        <v>597702.1</v>
      </c>
      <c r="D54" s="32">
        <f>D14+D52+D53+D46</f>
        <v>350723.5</v>
      </c>
      <c r="E54" s="3"/>
    </row>
    <row r="55" spans="2:5" ht="16.5" customHeight="1" thickBot="1">
      <c r="B55" s="20" t="s">
        <v>26</v>
      </c>
      <c r="C55" s="33"/>
      <c r="D55" s="33"/>
      <c r="E55" s="3"/>
    </row>
    <row r="56" spans="2:5" ht="16.5" customHeight="1" hidden="1" thickBot="1">
      <c r="B56" s="34"/>
      <c r="C56" s="24"/>
      <c r="D56" s="24"/>
      <c r="E56" s="3"/>
    </row>
    <row r="57" spans="2:5" ht="21" customHeight="1" thickBot="1">
      <c r="B57" s="15" t="s">
        <v>27</v>
      </c>
      <c r="C57" s="22">
        <v>43615.7</v>
      </c>
      <c r="D57" s="22">
        <v>19064.9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5"/>
      <c r="D61" s="35"/>
      <c r="E61" s="3"/>
    </row>
    <row r="62" spans="2:5" ht="28.5" customHeight="1" hidden="1" thickBot="1">
      <c r="B62" s="25" t="s">
        <v>48</v>
      </c>
      <c r="C62" s="35"/>
      <c r="D62" s="35"/>
      <c r="E62" s="3"/>
    </row>
    <row r="63" spans="2:5" ht="18.75" customHeight="1" hidden="1">
      <c r="B63" s="25"/>
      <c r="C63" s="35"/>
      <c r="D63" s="35"/>
      <c r="E63" s="3"/>
    </row>
    <row r="64" spans="2:5" ht="18.75" customHeight="1" hidden="1" thickBot="1">
      <c r="B64" s="25"/>
      <c r="C64" s="35"/>
      <c r="D64" s="35"/>
      <c r="E64" s="3"/>
    </row>
    <row r="65" spans="2:5" ht="12.75">
      <c r="B65" s="61" t="s">
        <v>31</v>
      </c>
      <c r="C65" s="65">
        <v>1391.6</v>
      </c>
      <c r="D65" s="65">
        <v>667.3</v>
      </c>
      <c r="E65" s="64"/>
    </row>
    <row r="66" spans="2:5" ht="12.75">
      <c r="B66" s="63"/>
      <c r="C66" s="66"/>
      <c r="D66" s="66"/>
      <c r="E66" s="64"/>
    </row>
    <row r="67" spans="2:5" ht="37.5" customHeight="1" thickBot="1">
      <c r="B67" s="62"/>
      <c r="C67" s="67"/>
      <c r="D67" s="67"/>
      <c r="E67" s="64"/>
    </row>
    <row r="68" spans="2:5" ht="20.25" customHeight="1">
      <c r="B68" s="25" t="s">
        <v>32</v>
      </c>
      <c r="C68" s="35">
        <v>26062.8</v>
      </c>
      <c r="D68" s="35">
        <v>22314.7</v>
      </c>
      <c r="E68" s="3"/>
    </row>
    <row r="69" spans="2:5" ht="16.5" customHeight="1" hidden="1">
      <c r="B69" s="36" t="s">
        <v>56</v>
      </c>
      <c r="C69" s="37"/>
      <c r="D69" s="38"/>
      <c r="E69" s="3"/>
    </row>
    <row r="70" spans="2:5" ht="16.5" customHeight="1" hidden="1">
      <c r="B70" s="39" t="s">
        <v>61</v>
      </c>
      <c r="C70" s="40"/>
      <c r="D70" s="40"/>
      <c r="E70" s="3"/>
    </row>
    <row r="71" spans="2:5" ht="15" customHeight="1">
      <c r="B71" s="73" t="s">
        <v>33</v>
      </c>
      <c r="C71" s="68">
        <v>11625.5</v>
      </c>
      <c r="D71" s="70"/>
      <c r="E71" s="72"/>
    </row>
    <row r="72" spans="2:5" ht="1.5" customHeight="1">
      <c r="B72" s="74"/>
      <c r="C72" s="69"/>
      <c r="D72" s="71"/>
      <c r="E72" s="72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41" t="s">
        <v>69</v>
      </c>
      <c r="C74" s="42"/>
      <c r="D74" s="43"/>
      <c r="E74" s="3"/>
    </row>
    <row r="75" spans="2:5" ht="25.5" customHeight="1" hidden="1">
      <c r="B75" s="44" t="s">
        <v>70</v>
      </c>
      <c r="C75" s="45"/>
      <c r="D75" s="46"/>
      <c r="E75" s="3"/>
    </row>
    <row r="76" spans="2:5" ht="18" customHeight="1" hidden="1" thickBot="1">
      <c r="B76" s="44" t="s">
        <v>71</v>
      </c>
      <c r="C76" s="47"/>
      <c r="D76" s="48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2">
        <v>386316.9</v>
      </c>
      <c r="D79" s="22">
        <v>223395.3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>
      <c r="B85" s="61" t="s">
        <v>85</v>
      </c>
      <c r="C85" s="65">
        <v>50076.3</v>
      </c>
      <c r="D85" s="65">
        <v>25347.2</v>
      </c>
      <c r="E85" s="64"/>
      <c r="H85" s="5"/>
      <c r="I85" s="5"/>
    </row>
    <row r="86" spans="2:9" ht="15.75" customHeight="1" thickBot="1">
      <c r="B86" s="62"/>
      <c r="C86" s="67"/>
      <c r="D86" s="67"/>
      <c r="E86" s="64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2"/>
      <c r="D91" s="22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32656.4</v>
      </c>
      <c r="D98" s="22">
        <v>17146.4</v>
      </c>
      <c r="E98" s="3"/>
      <c r="H98" s="5"/>
      <c r="I98" s="5"/>
    </row>
    <row r="99" spans="2:9" ht="19.5" thickBot="1">
      <c r="B99" s="15" t="s">
        <v>43</v>
      </c>
      <c r="C99" s="23">
        <v>2300</v>
      </c>
      <c r="D99" s="23">
        <v>883.8</v>
      </c>
      <c r="E99" s="3"/>
      <c r="H99" s="5"/>
      <c r="I99" s="5"/>
    </row>
    <row r="100" spans="2:9" ht="19.5" thickBot="1">
      <c r="B100" s="15" t="s">
        <v>64</v>
      </c>
      <c r="C100" s="22">
        <v>10176.2</v>
      </c>
      <c r="D100" s="22">
        <v>4037.6</v>
      </c>
      <c r="E100" s="3"/>
      <c r="H100" s="5"/>
      <c r="I100" s="5"/>
    </row>
    <row r="101" spans="2:9" ht="57" hidden="1" thickBot="1">
      <c r="B101" s="15" t="s">
        <v>79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9">
        <v>1700</v>
      </c>
      <c r="D102" s="22">
        <v>70.6</v>
      </c>
      <c r="E102" s="3"/>
      <c r="H102" s="5"/>
      <c r="I102" s="5"/>
    </row>
    <row r="103" spans="2:9" ht="38.25" thickBot="1">
      <c r="B103" s="15" t="s">
        <v>67</v>
      </c>
      <c r="C103" s="35">
        <v>37151.6</v>
      </c>
      <c r="D103" s="22">
        <v>17682.8</v>
      </c>
      <c r="E103" s="3"/>
      <c r="H103" s="5"/>
      <c r="I103" s="5"/>
    </row>
    <row r="104" spans="2:9" ht="38.25" hidden="1" thickBot="1">
      <c r="B104" s="13" t="s">
        <v>44</v>
      </c>
      <c r="C104" s="50"/>
      <c r="D104" s="51"/>
      <c r="E104" s="7"/>
      <c r="H104" s="5"/>
      <c r="I104" s="5"/>
    </row>
    <row r="105" spans="2:9" ht="28.5" customHeight="1" thickBot="1">
      <c r="B105" s="52" t="s">
        <v>45</v>
      </c>
      <c r="C105" s="53">
        <f>SUM(C57+C61+C65+C68+C79+C85+C98+C100+C102+C103+C71)</f>
        <v>600772.9999999999</v>
      </c>
      <c r="D105" s="53">
        <f>SUM(D57+D65+D68+D71+D77+D79+D85+D91+D98+D100+D102+D103+D61+D62)</f>
        <v>329726.8</v>
      </c>
      <c r="E105" s="3"/>
      <c r="H105" s="5"/>
      <c r="I105" s="5"/>
    </row>
    <row r="106" spans="2:9" ht="21.75" customHeight="1" thickBot="1">
      <c r="B106" s="52" t="s">
        <v>46</v>
      </c>
      <c r="C106" s="33">
        <f>SUM(C54-C105)</f>
        <v>-3070.899999999907</v>
      </c>
      <c r="D106" s="33">
        <f>SUM(D54-D105)</f>
        <v>20996.70000000001</v>
      </c>
      <c r="E106" s="3"/>
      <c r="H106" s="5"/>
      <c r="I106" s="5"/>
    </row>
    <row r="107" spans="2:9" ht="21.75" customHeight="1" hidden="1">
      <c r="B107" s="55"/>
      <c r="C107" s="56"/>
      <c r="D107" s="56"/>
      <c r="E107" s="3"/>
      <c r="H107" s="5"/>
      <c r="I107" s="5"/>
    </row>
    <row r="108" spans="2:9" ht="21.75" customHeight="1" hidden="1">
      <c r="B108" s="55"/>
      <c r="C108" s="56">
        <f>SUM(C109-C105)</f>
        <v>-51411.39999999991</v>
      </c>
      <c r="D108" s="56">
        <f>SUM(D109-D105)</f>
        <v>-50934.20000000001</v>
      </c>
      <c r="E108" s="3"/>
      <c r="H108" s="5"/>
      <c r="I108" s="5"/>
    </row>
    <row r="109" spans="2:9" ht="21.75" customHeight="1" hidden="1">
      <c r="B109" s="10" t="s">
        <v>75</v>
      </c>
      <c r="C109" s="54">
        <v>549361.6</v>
      </c>
      <c r="D109" s="54">
        <v>278792.6</v>
      </c>
      <c r="H109" s="5"/>
      <c r="I109" s="5"/>
    </row>
    <row r="110" spans="2:9" ht="12.75">
      <c r="B110" s="2"/>
      <c r="H110" s="5"/>
      <c r="I110" s="5"/>
    </row>
    <row r="111" spans="2:9" ht="12.75">
      <c r="B111" s="4"/>
      <c r="D111" s="1"/>
      <c r="H111" s="5"/>
      <c r="I111" s="5"/>
    </row>
    <row r="112" spans="4:9" ht="12.75"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</sheetData>
  <sheetProtection/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186"/>
  <sheetViews>
    <sheetView zoomScaleSheetLayoutView="75" zoomScalePageLayoutView="0" workbookViewId="0" topLeftCell="A5">
      <selection activeCell="G17" sqref="G17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78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94</v>
      </c>
      <c r="C7" s="11"/>
      <c r="D7" s="12"/>
    </row>
    <row r="8" spans="2:4" ht="17.25" customHeight="1">
      <c r="B8" s="6" t="s">
        <v>87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56.25">
      <c r="B11" s="61" t="s">
        <v>9</v>
      </c>
      <c r="C11" s="14" t="s">
        <v>95</v>
      </c>
      <c r="D11" s="14" t="s">
        <v>96</v>
      </c>
      <c r="E11" s="3"/>
    </row>
    <row r="12" spans="2:5" ht="37.5" customHeight="1" hidden="1" thickBot="1">
      <c r="B12" s="62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194120</v>
      </c>
      <c r="D14" s="21">
        <f>D15+D18+D23+D25+D28+D29+D30+D36+D38+D40+D41+D42+D44+D45+D17+D26+D27</f>
        <v>86828.1</v>
      </c>
      <c r="E14" s="3"/>
    </row>
    <row r="15" spans="2:5" ht="19.5" customHeight="1" thickBot="1">
      <c r="B15" s="15" t="s">
        <v>11</v>
      </c>
      <c r="C15" s="22">
        <f>SUM(C16:C16)</f>
        <v>93487</v>
      </c>
      <c r="D15" s="22">
        <v>32778.9</v>
      </c>
      <c r="E15" s="3"/>
    </row>
    <row r="16" spans="2:5" ht="19.5" customHeight="1" thickBot="1">
      <c r="B16" s="15" t="s">
        <v>0</v>
      </c>
      <c r="C16" s="23">
        <v>93487</v>
      </c>
      <c r="D16" s="23">
        <v>32778.9</v>
      </c>
      <c r="E16" s="3"/>
    </row>
    <row r="17" spans="2:5" ht="19.5" customHeight="1" thickBot="1">
      <c r="B17" s="15" t="s">
        <v>82</v>
      </c>
      <c r="C17" s="23"/>
      <c r="D17" s="23"/>
      <c r="E17" s="3"/>
    </row>
    <row r="18" spans="2:5" ht="16.5" customHeight="1" thickBot="1">
      <c r="B18" s="15" t="s">
        <v>1</v>
      </c>
      <c r="C18" s="22">
        <f>SUM(C19:C22)</f>
        <v>30691</v>
      </c>
      <c r="D18" s="22">
        <v>15356.5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27500</v>
      </c>
      <c r="D20" s="23">
        <v>12709.9</v>
      </c>
      <c r="E20" s="3"/>
    </row>
    <row r="21" spans="2:5" ht="36" customHeight="1" thickBot="1">
      <c r="B21" s="15" t="s">
        <v>86</v>
      </c>
      <c r="C21" s="23"/>
      <c r="D21" s="23"/>
      <c r="E21" s="3"/>
    </row>
    <row r="22" spans="2:5" ht="16.5" customHeight="1" thickBot="1">
      <c r="B22" s="15" t="s">
        <v>2</v>
      </c>
      <c r="C22" s="23">
        <v>3191</v>
      </c>
      <c r="D22" s="23">
        <v>2619.2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83</v>
      </c>
      <c r="C26" s="22"/>
      <c r="D26" s="22"/>
      <c r="E26" s="3"/>
    </row>
    <row r="27" spans="2:5" ht="30" customHeight="1" thickBot="1">
      <c r="B27" s="15" t="s">
        <v>84</v>
      </c>
      <c r="C27" s="22"/>
      <c r="D27" s="22"/>
      <c r="E27" s="3"/>
    </row>
    <row r="28" spans="2:5" ht="18" customHeight="1" thickBot="1">
      <c r="B28" s="15" t="s">
        <v>5</v>
      </c>
      <c r="C28" s="22">
        <v>3780</v>
      </c>
      <c r="D28" s="22">
        <v>1227.8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24458</v>
      </c>
      <c r="D30" s="22">
        <v>2873.4</v>
      </c>
      <c r="E30" s="3"/>
    </row>
    <row r="31" spans="2:5" ht="37.5" customHeight="1" hidden="1" thickBot="1">
      <c r="B31" s="15" t="s">
        <v>77</v>
      </c>
      <c r="C31" s="22"/>
      <c r="D31" s="22"/>
      <c r="E31" s="3"/>
    </row>
    <row r="32" spans="2:5" ht="22.5" customHeight="1" thickBot="1">
      <c r="B32" s="15" t="s">
        <v>16</v>
      </c>
      <c r="C32" s="23">
        <v>20395</v>
      </c>
      <c r="D32" s="24">
        <v>1811</v>
      </c>
      <c r="E32" s="3"/>
    </row>
    <row r="33" spans="2:5" ht="55.5" customHeight="1" thickBot="1">
      <c r="B33" s="15" t="s">
        <v>6</v>
      </c>
      <c r="C33" s="23">
        <v>2500</v>
      </c>
      <c r="D33" s="24">
        <v>485.4</v>
      </c>
      <c r="E33" s="3"/>
    </row>
    <row r="34" spans="2:5" ht="21.75" customHeight="1" thickBot="1">
      <c r="B34" s="15" t="s">
        <v>17</v>
      </c>
      <c r="C34" s="23">
        <v>13</v>
      </c>
      <c r="D34" s="24"/>
      <c r="E34" s="3"/>
    </row>
    <row r="35" spans="2:5" ht="55.5" customHeight="1" thickBot="1">
      <c r="B35" s="15" t="s">
        <v>47</v>
      </c>
      <c r="C35" s="23">
        <v>1550</v>
      </c>
      <c r="D35" s="24">
        <v>576.9</v>
      </c>
      <c r="E35" s="3"/>
    </row>
    <row r="36" spans="2:5" ht="42.75" customHeight="1" thickBot="1">
      <c r="B36" s="15" t="s">
        <v>18</v>
      </c>
      <c r="C36" s="22">
        <v>350</v>
      </c>
      <c r="D36" s="22">
        <v>261.9</v>
      </c>
      <c r="E36" s="3"/>
    </row>
    <row r="37" spans="2:5" ht="37.5" customHeight="1" thickBot="1">
      <c r="B37" s="15" t="s">
        <v>7</v>
      </c>
      <c r="C37" s="23">
        <v>350</v>
      </c>
      <c r="D37" s="23">
        <v>261.9</v>
      </c>
      <c r="E37" s="3"/>
    </row>
    <row r="38" spans="2:5" ht="16.5" customHeight="1">
      <c r="B38" s="25" t="s">
        <v>19</v>
      </c>
      <c r="C38" s="65">
        <v>6422</v>
      </c>
      <c r="D38" s="65">
        <v>2651.2</v>
      </c>
      <c r="E38" s="64"/>
    </row>
    <row r="39" spans="2:5" ht="27.75" customHeight="1" thickBot="1">
      <c r="B39" s="15" t="s">
        <v>20</v>
      </c>
      <c r="C39" s="67"/>
      <c r="D39" s="67"/>
      <c r="E39" s="64"/>
    </row>
    <row r="40" spans="2:5" ht="50.25" customHeight="1" thickBot="1">
      <c r="B40" s="15" t="s">
        <v>8</v>
      </c>
      <c r="C40" s="22">
        <v>32129</v>
      </c>
      <c r="D40" s="22">
        <v>14446.3</v>
      </c>
      <c r="E40" s="3"/>
    </row>
    <row r="41" spans="2:5" ht="40.5" customHeight="1" thickBot="1">
      <c r="B41" s="15" t="s">
        <v>21</v>
      </c>
      <c r="C41" s="22">
        <v>2710</v>
      </c>
      <c r="D41" s="22">
        <v>17151.6</v>
      </c>
      <c r="E41" s="3"/>
    </row>
    <row r="42" spans="2:5" ht="26.25" customHeight="1" thickBot="1">
      <c r="B42" s="15" t="s">
        <v>22</v>
      </c>
      <c r="C42" s="22">
        <v>93</v>
      </c>
      <c r="D42" s="22">
        <v>80.5</v>
      </c>
      <c r="E42" s="3"/>
    </row>
    <row r="43" spans="2:5" ht="12.75" customHeight="1" hidden="1">
      <c r="B43" s="25" t="s">
        <v>23</v>
      </c>
      <c r="C43" s="26"/>
      <c r="D43" s="26"/>
      <c r="E43" s="64"/>
    </row>
    <row r="44" spans="2:5" ht="39.75" customHeight="1" hidden="1" thickBot="1">
      <c r="B44" s="27" t="s">
        <v>59</v>
      </c>
      <c r="C44" s="28"/>
      <c r="D44" s="29"/>
      <c r="E44" s="64"/>
    </row>
    <row r="45" spans="2:5" ht="41.25" customHeight="1" hidden="1" thickBot="1">
      <c r="B45" s="15" t="s">
        <v>60</v>
      </c>
      <c r="C45" s="30"/>
      <c r="D45" s="31"/>
      <c r="E45" s="64"/>
    </row>
    <row r="46" spans="2:5" ht="18.75" customHeight="1" thickBot="1">
      <c r="B46" s="15" t="s">
        <v>49</v>
      </c>
      <c r="C46" s="32">
        <f>SUM(C48:C51)</f>
        <v>391136.8</v>
      </c>
      <c r="D46" s="32">
        <f>SUM(D48:D51)</f>
        <v>177973.6</v>
      </c>
      <c r="E46" s="64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35229</v>
      </c>
      <c r="D48" s="24">
        <v>14679</v>
      </c>
      <c r="E48" s="3"/>
    </row>
    <row r="49" spans="2:5" ht="43.5" customHeight="1" thickBot="1">
      <c r="B49" s="15" t="s">
        <v>50</v>
      </c>
      <c r="C49" s="24">
        <v>77819.2</v>
      </c>
      <c r="D49" s="24">
        <v>51135.5</v>
      </c>
      <c r="E49" s="3"/>
    </row>
    <row r="50" spans="2:5" ht="40.5" customHeight="1" thickBot="1">
      <c r="B50" s="15" t="s">
        <v>52</v>
      </c>
      <c r="C50" s="24">
        <v>261679.4</v>
      </c>
      <c r="D50" s="24">
        <v>106010.1</v>
      </c>
      <c r="E50" s="3"/>
    </row>
    <row r="51" spans="2:5" ht="20.25" customHeight="1" thickBot="1">
      <c r="B51" s="15" t="s">
        <v>55</v>
      </c>
      <c r="C51" s="24">
        <v>16409.2</v>
      </c>
      <c r="D51" s="24">
        <v>6149</v>
      </c>
      <c r="E51" s="3"/>
    </row>
    <row r="52" spans="2:5" ht="20.25" customHeight="1" thickBot="1">
      <c r="B52" s="15" t="s">
        <v>66</v>
      </c>
      <c r="C52" s="24">
        <v>481.2</v>
      </c>
      <c r="D52" s="24">
        <v>481.2</v>
      </c>
      <c r="E52" s="3"/>
    </row>
    <row r="53" spans="2:5" ht="76.5" customHeight="1" thickBot="1">
      <c r="B53" s="15" t="s">
        <v>62</v>
      </c>
      <c r="C53" s="24"/>
      <c r="D53" s="24">
        <v>-91.5</v>
      </c>
      <c r="E53" s="3"/>
    </row>
    <row r="54" spans="2:5" ht="21" customHeight="1" thickBot="1">
      <c r="B54" s="15" t="s">
        <v>25</v>
      </c>
      <c r="C54" s="32">
        <f>C46+C14+C52</f>
        <v>585738</v>
      </c>
      <c r="D54" s="32">
        <f>D14+D52+D53+D46</f>
        <v>265191.4</v>
      </c>
      <c r="E54" s="3"/>
    </row>
    <row r="55" spans="2:5" ht="16.5" customHeight="1" thickBot="1">
      <c r="B55" s="20" t="s">
        <v>26</v>
      </c>
      <c r="C55" s="33"/>
      <c r="D55" s="33"/>
      <c r="E55" s="3"/>
    </row>
    <row r="56" spans="2:5" ht="16.5" customHeight="1" hidden="1" thickBot="1">
      <c r="B56" s="34"/>
      <c r="C56" s="24"/>
      <c r="D56" s="24"/>
      <c r="E56" s="3"/>
    </row>
    <row r="57" spans="2:5" ht="21" customHeight="1" thickBot="1">
      <c r="B57" s="15" t="s">
        <v>27</v>
      </c>
      <c r="C57" s="22">
        <v>43655.7</v>
      </c>
      <c r="D57" s="22">
        <v>15848.7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5"/>
      <c r="D61" s="35"/>
      <c r="E61" s="3"/>
    </row>
    <row r="62" spans="2:5" ht="28.5" customHeight="1" hidden="1" thickBot="1">
      <c r="B62" s="25" t="s">
        <v>48</v>
      </c>
      <c r="C62" s="35"/>
      <c r="D62" s="35"/>
      <c r="E62" s="3"/>
    </row>
    <row r="63" spans="2:5" ht="18.75" customHeight="1" hidden="1">
      <c r="B63" s="25"/>
      <c r="C63" s="35"/>
      <c r="D63" s="35"/>
      <c r="E63" s="3"/>
    </row>
    <row r="64" spans="2:5" ht="18.75" customHeight="1" hidden="1" thickBot="1">
      <c r="B64" s="25"/>
      <c r="C64" s="35"/>
      <c r="D64" s="35"/>
      <c r="E64" s="3"/>
    </row>
    <row r="65" spans="2:5" ht="12.75">
      <c r="B65" s="61" t="s">
        <v>31</v>
      </c>
      <c r="C65" s="65">
        <v>1391.6</v>
      </c>
      <c r="D65" s="65">
        <v>569.3</v>
      </c>
      <c r="E65" s="64"/>
    </row>
    <row r="66" spans="2:5" ht="12.75">
      <c r="B66" s="63"/>
      <c r="C66" s="66"/>
      <c r="D66" s="66"/>
      <c r="E66" s="64"/>
    </row>
    <row r="67" spans="2:5" ht="37.5" customHeight="1" thickBot="1">
      <c r="B67" s="62"/>
      <c r="C67" s="67"/>
      <c r="D67" s="67"/>
      <c r="E67" s="64"/>
    </row>
    <row r="68" spans="2:5" ht="20.25" customHeight="1">
      <c r="B68" s="25" t="s">
        <v>32</v>
      </c>
      <c r="C68" s="35">
        <v>26056.9</v>
      </c>
      <c r="D68" s="35">
        <v>21717.1</v>
      </c>
      <c r="E68" s="3"/>
    </row>
    <row r="69" spans="2:5" ht="16.5" customHeight="1" hidden="1">
      <c r="B69" s="36" t="s">
        <v>56</v>
      </c>
      <c r="C69" s="37"/>
      <c r="D69" s="38"/>
      <c r="E69" s="3"/>
    </row>
    <row r="70" spans="2:5" ht="16.5" customHeight="1" hidden="1">
      <c r="B70" s="39" t="s">
        <v>61</v>
      </c>
      <c r="C70" s="40"/>
      <c r="D70" s="40"/>
      <c r="E70" s="3"/>
    </row>
    <row r="71" spans="2:5" ht="15" customHeight="1">
      <c r="B71" s="73" t="s">
        <v>33</v>
      </c>
      <c r="C71" s="68"/>
      <c r="D71" s="70"/>
      <c r="E71" s="72"/>
    </row>
    <row r="72" spans="2:5" ht="1.5" customHeight="1">
      <c r="B72" s="74"/>
      <c r="C72" s="69"/>
      <c r="D72" s="71"/>
      <c r="E72" s="72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41" t="s">
        <v>69</v>
      </c>
      <c r="C74" s="42"/>
      <c r="D74" s="43"/>
      <c r="E74" s="3"/>
    </row>
    <row r="75" spans="2:5" ht="25.5" customHeight="1" hidden="1">
      <c r="B75" s="44" t="s">
        <v>70</v>
      </c>
      <c r="C75" s="45"/>
      <c r="D75" s="46"/>
      <c r="E75" s="3"/>
    </row>
    <row r="76" spans="2:5" ht="18" customHeight="1" hidden="1" thickBot="1">
      <c r="B76" s="44" t="s">
        <v>71</v>
      </c>
      <c r="C76" s="47"/>
      <c r="D76" s="48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2">
        <v>385937.8</v>
      </c>
      <c r="D79" s="22">
        <v>167202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>
      <c r="B85" s="61" t="s">
        <v>85</v>
      </c>
      <c r="C85" s="65">
        <v>49972.8</v>
      </c>
      <c r="D85" s="65">
        <v>20582.2</v>
      </c>
      <c r="E85" s="64"/>
      <c r="H85" s="5"/>
      <c r="I85" s="5"/>
    </row>
    <row r="86" spans="2:9" ht="15.75" customHeight="1" thickBot="1">
      <c r="B86" s="62"/>
      <c r="C86" s="67"/>
      <c r="D86" s="67"/>
      <c r="E86" s="64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2"/>
      <c r="D91" s="22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32656.4</v>
      </c>
      <c r="D98" s="22">
        <v>5682</v>
      </c>
      <c r="E98" s="3"/>
      <c r="H98" s="5"/>
      <c r="I98" s="5"/>
    </row>
    <row r="99" spans="2:9" ht="19.5" thickBot="1">
      <c r="B99" s="15" t="s">
        <v>43</v>
      </c>
      <c r="C99" s="23">
        <v>2300</v>
      </c>
      <c r="D99" s="23">
        <v>716.8</v>
      </c>
      <c r="E99" s="3"/>
      <c r="H99" s="5"/>
      <c r="I99" s="5"/>
    </row>
    <row r="100" spans="2:9" ht="19.5" thickBot="1">
      <c r="B100" s="15" t="s">
        <v>64</v>
      </c>
      <c r="C100" s="22">
        <v>10326.3</v>
      </c>
      <c r="D100" s="22">
        <v>3173.7</v>
      </c>
      <c r="E100" s="3"/>
      <c r="H100" s="5"/>
      <c r="I100" s="5"/>
    </row>
    <row r="101" spans="2:9" ht="57" hidden="1" thickBot="1">
      <c r="B101" s="15" t="s">
        <v>79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9">
        <v>1700</v>
      </c>
      <c r="D102" s="22">
        <v>70.6</v>
      </c>
      <c r="E102" s="3"/>
      <c r="H102" s="5"/>
      <c r="I102" s="5"/>
    </row>
    <row r="103" spans="2:9" ht="38.25" thickBot="1">
      <c r="B103" s="15" t="s">
        <v>67</v>
      </c>
      <c r="C103" s="35">
        <v>37111.5</v>
      </c>
      <c r="D103" s="22">
        <v>14776</v>
      </c>
      <c r="E103" s="3"/>
      <c r="H103" s="5"/>
      <c r="I103" s="5"/>
    </row>
    <row r="104" spans="2:9" ht="38.25" hidden="1" thickBot="1">
      <c r="B104" s="13" t="s">
        <v>44</v>
      </c>
      <c r="C104" s="50"/>
      <c r="D104" s="51"/>
      <c r="E104" s="7"/>
      <c r="H104" s="5"/>
      <c r="I104" s="5"/>
    </row>
    <row r="105" spans="2:9" ht="28.5" customHeight="1" thickBot="1">
      <c r="B105" s="52" t="s">
        <v>45</v>
      </c>
      <c r="C105" s="53">
        <f>SUM(C57+C61+C65+C68+C79+C85+C98+C100+C102+C103)</f>
        <v>588809</v>
      </c>
      <c r="D105" s="53">
        <f>SUM(D57+D65+D68+D71+D77+D79+D85+D91+D98+D100+D102+D103+D61+D62)</f>
        <v>249621.60000000003</v>
      </c>
      <c r="E105" s="3"/>
      <c r="H105" s="5"/>
      <c r="I105" s="5"/>
    </row>
    <row r="106" spans="2:9" ht="21.75" customHeight="1" thickBot="1">
      <c r="B106" s="52" t="s">
        <v>46</v>
      </c>
      <c r="C106" s="33">
        <f>SUM(C54-C105)</f>
        <v>-3071</v>
      </c>
      <c r="D106" s="33">
        <f>SUM(D54-D105)</f>
        <v>15569.799999999988</v>
      </c>
      <c r="E106" s="3"/>
      <c r="H106" s="5"/>
      <c r="I106" s="5"/>
    </row>
    <row r="107" spans="2:9" ht="21.75" customHeight="1" hidden="1">
      <c r="B107" s="55"/>
      <c r="C107" s="56"/>
      <c r="D107" s="56"/>
      <c r="E107" s="3"/>
      <c r="H107" s="5"/>
      <c r="I107" s="5"/>
    </row>
    <row r="108" spans="2:9" ht="21.75" customHeight="1" hidden="1">
      <c r="B108" s="55"/>
      <c r="C108" s="56">
        <f>SUM(C109-C105)</f>
        <v>-39447.40000000002</v>
      </c>
      <c r="D108" s="56">
        <f>SUM(D109-D105)</f>
        <v>29170.99999999994</v>
      </c>
      <c r="E108" s="3"/>
      <c r="H108" s="5"/>
      <c r="I108" s="5"/>
    </row>
    <row r="109" spans="2:9" ht="21.75" customHeight="1" hidden="1">
      <c r="B109" s="10" t="s">
        <v>75</v>
      </c>
      <c r="C109" s="54">
        <v>549361.6</v>
      </c>
      <c r="D109" s="54">
        <v>278792.6</v>
      </c>
      <c r="H109" s="5"/>
      <c r="I109" s="5"/>
    </row>
    <row r="110" spans="2:9" ht="12.75">
      <c r="B110" s="2"/>
      <c r="H110" s="5"/>
      <c r="I110" s="5"/>
    </row>
    <row r="111" spans="2:9" ht="12.75">
      <c r="B111" s="4"/>
      <c r="D111" s="1"/>
      <c r="H111" s="5"/>
      <c r="I111" s="5"/>
    </row>
    <row r="112" spans="4:9" ht="12.75"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</sheetData>
  <sheetProtection/>
  <mergeCells count="17"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  <mergeCell ref="B11:B12"/>
    <mergeCell ref="C38:C39"/>
    <mergeCell ref="D38:D39"/>
    <mergeCell ref="E71:E72"/>
    <mergeCell ref="E38:E39"/>
    <mergeCell ref="E43:E46"/>
    <mergeCell ref="B71:B72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I186"/>
  <sheetViews>
    <sheetView zoomScaleSheetLayoutView="75" zoomScalePageLayoutView="0" workbookViewId="0" topLeftCell="A5">
      <selection activeCell="D123" sqref="D123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78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93</v>
      </c>
      <c r="C7" s="11"/>
      <c r="D7" s="12"/>
    </row>
    <row r="8" spans="2:4" ht="17.25" customHeight="1">
      <c r="B8" s="6" t="s">
        <v>87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75">
      <c r="B11" s="61" t="s">
        <v>9</v>
      </c>
      <c r="C11" s="14" t="s">
        <v>89</v>
      </c>
      <c r="D11" s="14" t="s">
        <v>92</v>
      </c>
      <c r="E11" s="3"/>
    </row>
    <row r="12" spans="2:5" ht="37.5" customHeight="1" hidden="1" thickBot="1">
      <c r="B12" s="62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194120</v>
      </c>
      <c r="D14" s="21">
        <f>D15+D18+D23+D25+D28+D29+D30+D36+D38+D40+D41+D42+D44+D45+D17+D26+D27</f>
        <v>59607.9</v>
      </c>
      <c r="E14" s="3"/>
    </row>
    <row r="15" spans="2:5" ht="19.5" customHeight="1" thickBot="1">
      <c r="B15" s="15" t="s">
        <v>11</v>
      </c>
      <c r="C15" s="22">
        <f>SUM(C16:C16)</f>
        <v>93487</v>
      </c>
      <c r="D15" s="22">
        <f>D16</f>
        <v>26090.6</v>
      </c>
      <c r="E15" s="3"/>
    </row>
    <row r="16" spans="2:5" ht="19.5" customHeight="1" thickBot="1">
      <c r="B16" s="15" t="s">
        <v>0</v>
      </c>
      <c r="C16" s="23">
        <v>93487</v>
      </c>
      <c r="D16" s="23">
        <v>26090.6</v>
      </c>
      <c r="E16" s="3"/>
    </row>
    <row r="17" spans="2:5" ht="19.5" customHeight="1" thickBot="1">
      <c r="B17" s="15" t="s">
        <v>82</v>
      </c>
      <c r="C17" s="23"/>
      <c r="D17" s="23"/>
      <c r="E17" s="3"/>
    </row>
    <row r="18" spans="2:5" ht="16.5" customHeight="1" thickBot="1">
      <c r="B18" s="15" t="s">
        <v>1</v>
      </c>
      <c r="C18" s="22">
        <f>SUM(C19:C22)</f>
        <v>30691</v>
      </c>
      <c r="D18" s="22">
        <v>14762.1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27500</v>
      </c>
      <c r="D20" s="23">
        <v>12150.9</v>
      </c>
      <c r="E20" s="3"/>
    </row>
    <row r="21" spans="2:5" ht="36" customHeight="1" thickBot="1">
      <c r="B21" s="15" t="s">
        <v>86</v>
      </c>
      <c r="C21" s="23"/>
      <c r="D21" s="23"/>
      <c r="E21" s="3"/>
    </row>
    <row r="22" spans="2:5" ht="16.5" customHeight="1" thickBot="1">
      <c r="B22" s="15" t="s">
        <v>2</v>
      </c>
      <c r="C22" s="23">
        <v>3191</v>
      </c>
      <c r="D22" s="23">
        <v>2583.7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83</v>
      </c>
      <c r="C26" s="22"/>
      <c r="D26" s="22"/>
      <c r="E26" s="3"/>
    </row>
    <row r="27" spans="2:5" ht="30" customHeight="1" thickBot="1">
      <c r="B27" s="15" t="s">
        <v>84</v>
      </c>
      <c r="C27" s="22"/>
      <c r="D27" s="22"/>
      <c r="E27" s="3"/>
    </row>
    <row r="28" spans="2:5" ht="18" customHeight="1" thickBot="1">
      <c r="B28" s="15" t="s">
        <v>5</v>
      </c>
      <c r="C28" s="22">
        <v>3780</v>
      </c>
      <c r="D28" s="22">
        <v>1068.8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24458</v>
      </c>
      <c r="D30" s="22">
        <v>2355.5</v>
      </c>
      <c r="E30" s="3"/>
    </row>
    <row r="31" spans="2:5" ht="37.5" customHeight="1" hidden="1" thickBot="1">
      <c r="B31" s="15" t="s">
        <v>77</v>
      </c>
      <c r="C31" s="22"/>
      <c r="D31" s="22"/>
      <c r="E31" s="3"/>
    </row>
    <row r="32" spans="2:5" ht="22.5" customHeight="1" thickBot="1">
      <c r="B32" s="15" t="s">
        <v>16</v>
      </c>
      <c r="C32" s="23">
        <v>20395</v>
      </c>
      <c r="D32" s="24">
        <v>1584.8</v>
      </c>
      <c r="E32" s="3"/>
    </row>
    <row r="33" spans="2:5" ht="55.5" customHeight="1" thickBot="1">
      <c r="B33" s="15" t="s">
        <v>6</v>
      </c>
      <c r="C33" s="23">
        <v>2500</v>
      </c>
      <c r="D33" s="24">
        <v>307.7</v>
      </c>
      <c r="E33" s="3"/>
    </row>
    <row r="34" spans="2:5" ht="21.75" customHeight="1" thickBot="1">
      <c r="B34" s="15" t="s">
        <v>17</v>
      </c>
      <c r="C34" s="23">
        <v>13</v>
      </c>
      <c r="D34" s="24"/>
      <c r="E34" s="3"/>
    </row>
    <row r="35" spans="2:5" ht="55.5" customHeight="1" thickBot="1">
      <c r="B35" s="15" t="s">
        <v>47</v>
      </c>
      <c r="C35" s="23">
        <v>1550</v>
      </c>
      <c r="D35" s="24">
        <v>463</v>
      </c>
      <c r="E35" s="3"/>
    </row>
    <row r="36" spans="2:5" ht="42.75" customHeight="1" thickBot="1">
      <c r="B36" s="15" t="s">
        <v>18</v>
      </c>
      <c r="C36" s="22">
        <v>350</v>
      </c>
      <c r="D36" s="22">
        <v>261.9</v>
      </c>
      <c r="E36" s="3"/>
    </row>
    <row r="37" spans="2:5" ht="37.5" customHeight="1" thickBot="1">
      <c r="B37" s="15" t="s">
        <v>7</v>
      </c>
      <c r="C37" s="23">
        <v>350</v>
      </c>
      <c r="D37" s="23">
        <v>261.9</v>
      </c>
      <c r="E37" s="3"/>
    </row>
    <row r="38" spans="2:5" ht="16.5" customHeight="1">
      <c r="B38" s="25" t="s">
        <v>19</v>
      </c>
      <c r="C38" s="65">
        <v>6422</v>
      </c>
      <c r="D38" s="65">
        <v>1951.2</v>
      </c>
      <c r="E38" s="64"/>
    </row>
    <row r="39" spans="2:5" ht="27.75" customHeight="1" thickBot="1">
      <c r="B39" s="15" t="s">
        <v>20</v>
      </c>
      <c r="C39" s="67"/>
      <c r="D39" s="67"/>
      <c r="E39" s="64"/>
    </row>
    <row r="40" spans="2:5" ht="50.25" customHeight="1" thickBot="1">
      <c r="B40" s="15" t="s">
        <v>8</v>
      </c>
      <c r="C40" s="22">
        <v>32129</v>
      </c>
      <c r="D40" s="22">
        <v>11757.4</v>
      </c>
      <c r="E40" s="3"/>
    </row>
    <row r="41" spans="2:5" ht="40.5" customHeight="1" thickBot="1">
      <c r="B41" s="15" t="s">
        <v>21</v>
      </c>
      <c r="C41" s="22">
        <v>2710</v>
      </c>
      <c r="D41" s="22">
        <v>1279.9</v>
      </c>
      <c r="E41" s="3"/>
    </row>
    <row r="42" spans="2:5" ht="26.25" customHeight="1" thickBot="1">
      <c r="B42" s="15" t="s">
        <v>22</v>
      </c>
      <c r="C42" s="22">
        <v>93</v>
      </c>
      <c r="D42" s="22">
        <v>80.5</v>
      </c>
      <c r="E42" s="3"/>
    </row>
    <row r="43" spans="2:5" ht="12.75" customHeight="1" hidden="1">
      <c r="B43" s="25" t="s">
        <v>23</v>
      </c>
      <c r="C43" s="26"/>
      <c r="D43" s="26"/>
      <c r="E43" s="64"/>
    </row>
    <row r="44" spans="2:5" ht="39.75" customHeight="1" hidden="1" thickBot="1">
      <c r="B44" s="27" t="s">
        <v>59</v>
      </c>
      <c r="C44" s="28"/>
      <c r="D44" s="29"/>
      <c r="E44" s="64"/>
    </row>
    <row r="45" spans="2:5" ht="41.25" customHeight="1" hidden="1" thickBot="1">
      <c r="B45" s="15" t="s">
        <v>60</v>
      </c>
      <c r="C45" s="30"/>
      <c r="D45" s="31"/>
      <c r="E45" s="64"/>
    </row>
    <row r="46" spans="2:5" ht="18.75" customHeight="1" thickBot="1">
      <c r="B46" s="15" t="s">
        <v>49</v>
      </c>
      <c r="C46" s="32">
        <f>SUM(C48:C51)</f>
        <v>376462.7</v>
      </c>
      <c r="D46" s="32">
        <f>SUM(D48:D51)</f>
        <v>157170.2</v>
      </c>
      <c r="E46" s="64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35229</v>
      </c>
      <c r="D48" s="24">
        <v>11743.2</v>
      </c>
      <c r="E48" s="3"/>
    </row>
    <row r="49" spans="2:5" ht="43.5" customHeight="1" thickBot="1">
      <c r="B49" s="15" t="s">
        <v>50</v>
      </c>
      <c r="C49" s="24">
        <v>63345.1</v>
      </c>
      <c r="D49" s="24">
        <v>35151.6</v>
      </c>
      <c r="E49" s="3"/>
    </row>
    <row r="50" spans="2:5" ht="40.5" customHeight="1" thickBot="1">
      <c r="B50" s="15" t="s">
        <v>52</v>
      </c>
      <c r="C50" s="24">
        <v>261679.4</v>
      </c>
      <c r="D50" s="24">
        <v>105350.4</v>
      </c>
      <c r="E50" s="3"/>
    </row>
    <row r="51" spans="2:5" ht="20.25" customHeight="1" thickBot="1">
      <c r="B51" s="15" t="s">
        <v>55</v>
      </c>
      <c r="C51" s="24">
        <v>16209.2</v>
      </c>
      <c r="D51" s="24">
        <v>4925</v>
      </c>
      <c r="E51" s="3"/>
    </row>
    <row r="52" spans="2:5" ht="20.25" customHeight="1" thickBot="1">
      <c r="B52" s="15" t="s">
        <v>66</v>
      </c>
      <c r="C52" s="24">
        <v>408.9</v>
      </c>
      <c r="D52" s="24">
        <v>408.9</v>
      </c>
      <c r="E52" s="3"/>
    </row>
    <row r="53" spans="2:5" ht="76.5" customHeight="1" thickBot="1">
      <c r="B53" s="15" t="s">
        <v>62</v>
      </c>
      <c r="C53" s="24"/>
      <c r="D53" s="24">
        <v>-91.5</v>
      </c>
      <c r="E53" s="3"/>
    </row>
    <row r="54" spans="2:5" ht="21" customHeight="1" thickBot="1">
      <c r="B54" s="15" t="s">
        <v>25</v>
      </c>
      <c r="C54" s="32">
        <f>C46+C14+C52</f>
        <v>570991.6</v>
      </c>
      <c r="D54" s="32">
        <f>D14+D52+D53+D46</f>
        <v>217095.5</v>
      </c>
      <c r="E54" s="3"/>
    </row>
    <row r="55" spans="2:5" ht="16.5" customHeight="1" thickBot="1">
      <c r="B55" s="20" t="s">
        <v>26</v>
      </c>
      <c r="C55" s="33"/>
      <c r="D55" s="33"/>
      <c r="E55" s="3"/>
    </row>
    <row r="56" spans="2:5" ht="16.5" customHeight="1" hidden="1" thickBot="1">
      <c r="B56" s="34"/>
      <c r="C56" s="24"/>
      <c r="D56" s="24"/>
      <c r="E56" s="3"/>
    </row>
    <row r="57" spans="2:5" ht="21" customHeight="1" thickBot="1">
      <c r="B57" s="15" t="s">
        <v>27</v>
      </c>
      <c r="C57" s="22">
        <v>42447.4</v>
      </c>
      <c r="D57" s="22">
        <v>12383.9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5"/>
      <c r="D61" s="35"/>
      <c r="E61" s="3"/>
    </row>
    <row r="62" spans="2:5" ht="28.5" customHeight="1" hidden="1" thickBot="1">
      <c r="B62" s="25" t="s">
        <v>48</v>
      </c>
      <c r="C62" s="35"/>
      <c r="D62" s="35"/>
      <c r="E62" s="3"/>
    </row>
    <row r="63" spans="2:5" ht="18.75" customHeight="1" hidden="1">
      <c r="B63" s="25"/>
      <c r="C63" s="35"/>
      <c r="D63" s="35"/>
      <c r="E63" s="3"/>
    </row>
    <row r="64" spans="2:5" ht="18.75" customHeight="1" hidden="1" thickBot="1">
      <c r="B64" s="25"/>
      <c r="C64" s="35"/>
      <c r="D64" s="35"/>
      <c r="E64" s="3"/>
    </row>
    <row r="65" spans="2:5" ht="12.75">
      <c r="B65" s="61" t="s">
        <v>31</v>
      </c>
      <c r="C65" s="65">
        <v>1391.6</v>
      </c>
      <c r="D65" s="65">
        <v>357.1</v>
      </c>
      <c r="E65" s="64"/>
    </row>
    <row r="66" spans="2:5" ht="12.75">
      <c r="B66" s="63"/>
      <c r="C66" s="66"/>
      <c r="D66" s="66"/>
      <c r="E66" s="64"/>
    </row>
    <row r="67" spans="2:5" ht="20.25" customHeight="1" thickBot="1">
      <c r="B67" s="62"/>
      <c r="C67" s="67"/>
      <c r="D67" s="67"/>
      <c r="E67" s="64"/>
    </row>
    <row r="68" spans="2:5" ht="20.25" customHeight="1">
      <c r="B68" s="25" t="s">
        <v>32</v>
      </c>
      <c r="C68" s="35">
        <v>26056.9</v>
      </c>
      <c r="D68" s="35">
        <v>21324.8</v>
      </c>
      <c r="E68" s="3"/>
    </row>
    <row r="69" spans="2:5" ht="16.5" customHeight="1" hidden="1">
      <c r="B69" s="36" t="s">
        <v>56</v>
      </c>
      <c r="C69" s="37"/>
      <c r="D69" s="38"/>
      <c r="E69" s="3"/>
    </row>
    <row r="70" spans="2:5" ht="16.5" customHeight="1" hidden="1">
      <c r="B70" s="39" t="s">
        <v>61</v>
      </c>
      <c r="C70" s="40"/>
      <c r="D70" s="40"/>
      <c r="E70" s="3"/>
    </row>
    <row r="71" spans="2:5" ht="15" customHeight="1">
      <c r="B71" s="73" t="s">
        <v>33</v>
      </c>
      <c r="C71" s="68"/>
      <c r="D71" s="70"/>
      <c r="E71" s="72"/>
    </row>
    <row r="72" spans="2:5" ht="1.5" customHeight="1">
      <c r="B72" s="74"/>
      <c r="C72" s="69"/>
      <c r="D72" s="71"/>
      <c r="E72" s="72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41" t="s">
        <v>69</v>
      </c>
      <c r="C74" s="42"/>
      <c r="D74" s="43"/>
      <c r="E74" s="3"/>
    </row>
    <row r="75" spans="2:5" ht="25.5" customHeight="1" hidden="1">
      <c r="B75" s="44" t="s">
        <v>70</v>
      </c>
      <c r="C75" s="45"/>
      <c r="D75" s="46"/>
      <c r="E75" s="3"/>
    </row>
    <row r="76" spans="2:5" ht="18" customHeight="1" hidden="1" thickBot="1">
      <c r="B76" s="44" t="s">
        <v>71</v>
      </c>
      <c r="C76" s="47"/>
      <c r="D76" s="48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2">
        <v>387735.1</v>
      </c>
      <c r="D79" s="22">
        <v>125010.7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>
      <c r="B85" s="61" t="s">
        <v>85</v>
      </c>
      <c r="C85" s="65">
        <v>48968.3</v>
      </c>
      <c r="D85" s="65">
        <v>15721.6</v>
      </c>
      <c r="E85" s="64"/>
      <c r="H85" s="5"/>
      <c r="I85" s="5"/>
    </row>
    <row r="86" spans="2:9" ht="15.75" customHeight="1" thickBot="1">
      <c r="B86" s="62"/>
      <c r="C86" s="67"/>
      <c r="D86" s="67"/>
      <c r="E86" s="64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2"/>
      <c r="D91" s="22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20291</v>
      </c>
      <c r="D98" s="22">
        <v>4526.3</v>
      </c>
      <c r="E98" s="3"/>
      <c r="H98" s="5"/>
      <c r="I98" s="5"/>
    </row>
    <row r="99" spans="2:9" ht="19.5" thickBot="1">
      <c r="B99" s="15" t="s">
        <v>43</v>
      </c>
      <c r="C99" s="23">
        <v>2300</v>
      </c>
      <c r="D99" s="23">
        <v>482.5</v>
      </c>
      <c r="E99" s="3"/>
      <c r="H99" s="5"/>
      <c r="I99" s="5"/>
    </row>
    <row r="100" spans="2:9" ht="19.5" thickBot="1">
      <c r="B100" s="15" t="s">
        <v>64</v>
      </c>
      <c r="C100" s="22">
        <v>8406.5</v>
      </c>
      <c r="D100" s="22">
        <v>2722.1</v>
      </c>
      <c r="E100" s="3"/>
      <c r="H100" s="5"/>
      <c r="I100" s="5"/>
    </row>
    <row r="101" spans="2:9" ht="57" hidden="1" thickBot="1">
      <c r="B101" s="15" t="s">
        <v>79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9">
        <v>1700</v>
      </c>
      <c r="D102" s="22"/>
      <c r="E102" s="3"/>
      <c r="H102" s="5"/>
      <c r="I102" s="5"/>
    </row>
    <row r="103" spans="2:9" ht="38.25" thickBot="1">
      <c r="B103" s="15" t="s">
        <v>67</v>
      </c>
      <c r="C103" s="35">
        <v>37065.7</v>
      </c>
      <c r="D103" s="22">
        <v>11596.8</v>
      </c>
      <c r="E103" s="3"/>
      <c r="H103" s="5"/>
      <c r="I103" s="5"/>
    </row>
    <row r="104" spans="2:9" ht="38.25" hidden="1" thickBot="1">
      <c r="B104" s="13" t="s">
        <v>44</v>
      </c>
      <c r="C104" s="50"/>
      <c r="D104" s="51"/>
      <c r="E104" s="7"/>
      <c r="H104" s="5"/>
      <c r="I104" s="5"/>
    </row>
    <row r="105" spans="2:9" ht="28.5" customHeight="1" thickBot="1">
      <c r="B105" s="52" t="s">
        <v>45</v>
      </c>
      <c r="C105" s="53">
        <f>SUM(C57+C61+C65+C68+C79+C85+C98+C100+C102+C103)</f>
        <v>574062.5</v>
      </c>
      <c r="D105" s="53">
        <f>SUM(D57+D65+D68+D71+D77+D79+D85+D91+D98+D100+D102+D103+D61+D62)</f>
        <v>193643.3</v>
      </c>
      <c r="E105" s="3"/>
      <c r="H105" s="5"/>
      <c r="I105" s="5"/>
    </row>
    <row r="106" spans="2:9" ht="21.75" customHeight="1" thickBot="1">
      <c r="B106" s="52" t="s">
        <v>46</v>
      </c>
      <c r="C106" s="33">
        <f>SUM(C54-C105)</f>
        <v>-3070.9000000000233</v>
      </c>
      <c r="D106" s="33">
        <f>SUM(D54-D105)</f>
        <v>23452.20000000001</v>
      </c>
      <c r="E106" s="3"/>
      <c r="H106" s="5"/>
      <c r="I106" s="5"/>
    </row>
    <row r="107" spans="2:9" ht="21.75" customHeight="1" hidden="1">
      <c r="B107" s="55"/>
      <c r="C107" s="56"/>
      <c r="D107" s="56"/>
      <c r="E107" s="3"/>
      <c r="H107" s="5"/>
      <c r="I107" s="5"/>
    </row>
    <row r="108" spans="2:9" ht="21.75" customHeight="1" hidden="1">
      <c r="B108" s="55"/>
      <c r="C108" s="56">
        <f>SUM(C109-C105)</f>
        <v>-24700.900000000023</v>
      </c>
      <c r="D108" s="56">
        <f>SUM(D109-D105)</f>
        <v>85149.29999999999</v>
      </c>
      <c r="E108" s="3"/>
      <c r="H108" s="5"/>
      <c r="I108" s="5"/>
    </row>
    <row r="109" spans="2:9" ht="21.75" customHeight="1" hidden="1">
      <c r="B109" s="10" t="s">
        <v>75</v>
      </c>
      <c r="C109" s="54">
        <v>549361.6</v>
      </c>
      <c r="D109" s="54">
        <v>278792.6</v>
      </c>
      <c r="H109" s="5"/>
      <c r="I109" s="5"/>
    </row>
    <row r="110" spans="2:9" ht="12.75">
      <c r="B110" s="2"/>
      <c r="H110" s="5"/>
      <c r="I110" s="5"/>
    </row>
    <row r="111" spans="2:9" ht="12.75">
      <c r="B111" s="4"/>
      <c r="D111" s="1"/>
      <c r="H111" s="5"/>
      <c r="I111" s="5"/>
    </row>
    <row r="112" spans="4:9" ht="12.75">
      <c r="D112" s="1"/>
      <c r="H112" s="5"/>
      <c r="I112" s="5"/>
    </row>
    <row r="113" spans="2:9" ht="12.75">
      <c r="B113" s="2"/>
      <c r="D113" s="1"/>
      <c r="H113" s="5"/>
      <c r="I113" s="5"/>
    </row>
    <row r="114" spans="2:9" ht="12.75">
      <c r="B114" s="2"/>
      <c r="D114" s="1"/>
      <c r="H114" s="5"/>
      <c r="I114" s="5"/>
    </row>
    <row r="115" spans="2:9" ht="12.75">
      <c r="B115" s="2"/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</sheetData>
  <sheetProtection/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I189"/>
  <sheetViews>
    <sheetView zoomScaleSheetLayoutView="75" zoomScalePageLayoutView="0" workbookViewId="0" topLeftCell="A5">
      <selection activeCell="A100" sqref="A100:IV102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78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91</v>
      </c>
      <c r="C7" s="11"/>
      <c r="D7" s="12"/>
    </row>
    <row r="8" spans="2:4" ht="17.25" customHeight="1">
      <c r="B8" s="6" t="s">
        <v>87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75">
      <c r="B11" s="61" t="s">
        <v>9</v>
      </c>
      <c r="C11" s="14" t="s">
        <v>89</v>
      </c>
      <c r="D11" s="14" t="s">
        <v>92</v>
      </c>
      <c r="E11" s="3"/>
    </row>
    <row r="12" spans="2:5" ht="37.5" customHeight="1" hidden="1" thickBot="1">
      <c r="B12" s="62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194120</v>
      </c>
      <c r="D14" s="21">
        <f>D15+D18+D23+D25+D28+D29+D30+D36+D38+D40+D41+D42+D44+D45+D17+D26+D27</f>
        <v>25892.1</v>
      </c>
      <c r="E14" s="3"/>
    </row>
    <row r="15" spans="2:5" ht="19.5" customHeight="1" thickBot="1">
      <c r="B15" s="15" t="s">
        <v>11</v>
      </c>
      <c r="C15" s="22">
        <f>SUM(C16:C16)</f>
        <v>93487</v>
      </c>
      <c r="D15" s="22">
        <f>SUM(D16:D16)</f>
        <v>10493.5</v>
      </c>
      <c r="E15" s="3"/>
    </row>
    <row r="16" spans="2:5" ht="19.5" customHeight="1" thickBot="1">
      <c r="B16" s="15" t="s">
        <v>0</v>
      </c>
      <c r="C16" s="23">
        <v>93487</v>
      </c>
      <c r="D16" s="23">
        <v>10493.5</v>
      </c>
      <c r="E16" s="3"/>
    </row>
    <row r="17" spans="2:5" ht="19.5" customHeight="1" thickBot="1">
      <c r="B17" s="15" t="s">
        <v>82</v>
      </c>
      <c r="C17" s="23"/>
      <c r="D17" s="23"/>
      <c r="E17" s="3"/>
    </row>
    <row r="18" spans="2:5" ht="16.5" customHeight="1" thickBot="1">
      <c r="B18" s="15" t="s">
        <v>1</v>
      </c>
      <c r="C18" s="22">
        <f>SUM(C19:C22)</f>
        <v>30691</v>
      </c>
      <c r="D18" s="22">
        <f>SUM(D19:D22)</f>
        <v>7056.3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27500</v>
      </c>
      <c r="D20" s="23">
        <v>6420.1</v>
      </c>
      <c r="E20" s="3"/>
    </row>
    <row r="21" spans="2:5" ht="36" customHeight="1" thickBot="1">
      <c r="B21" s="15" t="s">
        <v>86</v>
      </c>
      <c r="C21" s="23"/>
      <c r="D21" s="23"/>
      <c r="E21" s="3"/>
    </row>
    <row r="22" spans="2:5" ht="16.5" customHeight="1" thickBot="1">
      <c r="B22" s="15" t="s">
        <v>2</v>
      </c>
      <c r="C22" s="23">
        <v>3191</v>
      </c>
      <c r="D22" s="23">
        <v>636.2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83</v>
      </c>
      <c r="C26" s="22"/>
      <c r="D26" s="22"/>
      <c r="E26" s="3"/>
    </row>
    <row r="27" spans="2:5" ht="30" customHeight="1" thickBot="1">
      <c r="B27" s="15" t="s">
        <v>84</v>
      </c>
      <c r="C27" s="22"/>
      <c r="D27" s="22"/>
      <c r="E27" s="3"/>
    </row>
    <row r="28" spans="2:5" ht="18" customHeight="1" thickBot="1">
      <c r="B28" s="15" t="s">
        <v>5</v>
      </c>
      <c r="C28" s="22">
        <v>3780</v>
      </c>
      <c r="D28" s="22">
        <v>690.8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24458</v>
      </c>
      <c r="D30" s="22">
        <f>D32+D33+D34+D35+D31</f>
        <v>660.9</v>
      </c>
      <c r="E30" s="3"/>
    </row>
    <row r="31" spans="2:5" ht="37.5" customHeight="1" hidden="1" thickBot="1">
      <c r="B31" s="15" t="s">
        <v>77</v>
      </c>
      <c r="C31" s="22"/>
      <c r="D31" s="22"/>
      <c r="E31" s="3"/>
    </row>
    <row r="32" spans="2:5" ht="22.5" customHeight="1" thickBot="1">
      <c r="B32" s="15" t="s">
        <v>16</v>
      </c>
      <c r="C32" s="23">
        <v>20395</v>
      </c>
      <c r="D32" s="24">
        <v>330.9</v>
      </c>
      <c r="E32" s="3"/>
    </row>
    <row r="33" spans="2:5" ht="55.5" customHeight="1" thickBot="1">
      <c r="B33" s="15" t="s">
        <v>6</v>
      </c>
      <c r="C33" s="23">
        <v>2500</v>
      </c>
      <c r="D33" s="24">
        <v>100.8</v>
      </c>
      <c r="E33" s="3"/>
    </row>
    <row r="34" spans="2:5" ht="21.75" customHeight="1" thickBot="1">
      <c r="B34" s="15" t="s">
        <v>17</v>
      </c>
      <c r="C34" s="23">
        <v>13</v>
      </c>
      <c r="D34" s="24"/>
      <c r="E34" s="3"/>
    </row>
    <row r="35" spans="2:5" ht="55.5" customHeight="1" thickBot="1">
      <c r="B35" s="15" t="s">
        <v>47</v>
      </c>
      <c r="C35" s="23">
        <v>1550</v>
      </c>
      <c r="D35" s="24">
        <v>229.2</v>
      </c>
      <c r="E35" s="3"/>
    </row>
    <row r="36" spans="2:5" ht="42.75" customHeight="1" thickBot="1">
      <c r="B36" s="15" t="s">
        <v>18</v>
      </c>
      <c r="C36" s="22">
        <v>350</v>
      </c>
      <c r="D36" s="22">
        <f>D37</f>
        <v>138</v>
      </c>
      <c r="E36" s="3"/>
    </row>
    <row r="37" spans="2:5" ht="37.5" customHeight="1" thickBot="1">
      <c r="B37" s="15" t="s">
        <v>7</v>
      </c>
      <c r="C37" s="23">
        <v>350</v>
      </c>
      <c r="D37" s="23">
        <v>138</v>
      </c>
      <c r="E37" s="3"/>
    </row>
    <row r="38" spans="2:5" ht="16.5" customHeight="1">
      <c r="B38" s="25" t="s">
        <v>19</v>
      </c>
      <c r="C38" s="65">
        <v>6422</v>
      </c>
      <c r="D38" s="65">
        <v>616.7</v>
      </c>
      <c r="E38" s="64"/>
    </row>
    <row r="39" spans="2:5" ht="27.75" customHeight="1" thickBot="1">
      <c r="B39" s="15" t="s">
        <v>20</v>
      </c>
      <c r="C39" s="67"/>
      <c r="D39" s="67"/>
      <c r="E39" s="64"/>
    </row>
    <row r="40" spans="2:5" ht="50.25" customHeight="1" thickBot="1">
      <c r="B40" s="15" t="s">
        <v>8</v>
      </c>
      <c r="C40" s="22">
        <v>32129</v>
      </c>
      <c r="D40" s="22">
        <v>5193.9</v>
      </c>
      <c r="E40" s="3"/>
    </row>
    <row r="41" spans="2:5" ht="40.5" customHeight="1" thickBot="1">
      <c r="B41" s="15" t="s">
        <v>21</v>
      </c>
      <c r="C41" s="22">
        <v>2710</v>
      </c>
      <c r="D41" s="22">
        <v>984.8</v>
      </c>
      <c r="E41" s="3"/>
    </row>
    <row r="42" spans="2:5" ht="26.25" customHeight="1" thickBot="1">
      <c r="B42" s="15" t="s">
        <v>22</v>
      </c>
      <c r="C42" s="22">
        <v>93</v>
      </c>
      <c r="D42" s="22">
        <v>57.2</v>
      </c>
      <c r="E42" s="3"/>
    </row>
    <row r="43" spans="2:5" ht="12.75" customHeight="1" hidden="1">
      <c r="B43" s="25" t="s">
        <v>23</v>
      </c>
      <c r="C43" s="26"/>
      <c r="D43" s="26"/>
      <c r="E43" s="64"/>
    </row>
    <row r="44" spans="2:5" ht="39.75" customHeight="1" hidden="1" thickBot="1">
      <c r="B44" s="27" t="s">
        <v>59</v>
      </c>
      <c r="C44" s="28"/>
      <c r="D44" s="29"/>
      <c r="E44" s="64"/>
    </row>
    <row r="45" spans="2:5" ht="41.25" customHeight="1" hidden="1" thickBot="1">
      <c r="B45" s="15" t="s">
        <v>60</v>
      </c>
      <c r="C45" s="30"/>
      <c r="D45" s="31"/>
      <c r="E45" s="64"/>
    </row>
    <row r="46" spans="2:5" ht="18.75" customHeight="1" thickBot="1">
      <c r="B46" s="15" t="s">
        <v>49</v>
      </c>
      <c r="C46" s="32">
        <f>SUM(C48:C51)</f>
        <v>371520.6</v>
      </c>
      <c r="D46" s="32">
        <f>SUM(D48:D51)</f>
        <v>78428.8</v>
      </c>
      <c r="E46" s="64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35229</v>
      </c>
      <c r="D48" s="24">
        <v>5871.6</v>
      </c>
      <c r="E48" s="3"/>
    </row>
    <row r="49" spans="2:5" ht="43.5" customHeight="1" thickBot="1">
      <c r="B49" s="15" t="s">
        <v>50</v>
      </c>
      <c r="C49" s="24">
        <v>59544</v>
      </c>
      <c r="D49" s="24">
        <v>26364</v>
      </c>
      <c r="E49" s="3"/>
    </row>
    <row r="50" spans="2:5" ht="40.5" customHeight="1" thickBot="1">
      <c r="B50" s="15" t="s">
        <v>52</v>
      </c>
      <c r="C50" s="24">
        <v>260688.3</v>
      </c>
      <c r="D50" s="24">
        <v>44416.9</v>
      </c>
      <c r="E50" s="3"/>
    </row>
    <row r="51" spans="2:5" ht="20.25" customHeight="1" thickBot="1">
      <c r="B51" s="15" t="s">
        <v>55</v>
      </c>
      <c r="C51" s="24">
        <v>16059.3</v>
      </c>
      <c r="D51" s="24">
        <v>1776.3</v>
      </c>
      <c r="E51" s="3"/>
    </row>
    <row r="52" spans="2:5" ht="20.25" customHeight="1" thickBot="1">
      <c r="B52" s="15" t="s">
        <v>66</v>
      </c>
      <c r="C52" s="24">
        <v>160.3</v>
      </c>
      <c r="D52" s="24">
        <v>160.3</v>
      </c>
      <c r="E52" s="3"/>
    </row>
    <row r="53" spans="2:5" ht="76.5" customHeight="1" thickBot="1">
      <c r="B53" s="15" t="s">
        <v>62</v>
      </c>
      <c r="C53" s="24"/>
      <c r="D53" s="24">
        <v>-91.5</v>
      </c>
      <c r="E53" s="3"/>
    </row>
    <row r="54" spans="2:5" ht="21" customHeight="1" thickBot="1">
      <c r="B54" s="15" t="s">
        <v>25</v>
      </c>
      <c r="C54" s="32">
        <f>C46+C14+C52</f>
        <v>565800.9</v>
      </c>
      <c r="D54" s="32">
        <f>D14+D52+D53+D46</f>
        <v>104389.7</v>
      </c>
      <c r="E54" s="3"/>
    </row>
    <row r="55" spans="2:5" ht="16.5" customHeight="1" thickBot="1">
      <c r="B55" s="20" t="s">
        <v>26</v>
      </c>
      <c r="C55" s="33"/>
      <c r="D55" s="33"/>
      <c r="E55" s="3"/>
    </row>
    <row r="56" spans="2:5" ht="16.5" customHeight="1" hidden="1" thickBot="1">
      <c r="B56" s="34"/>
      <c r="C56" s="24"/>
      <c r="D56" s="24"/>
      <c r="E56" s="3"/>
    </row>
    <row r="57" spans="2:5" ht="21" customHeight="1" thickBot="1">
      <c r="B57" s="15" t="s">
        <v>27</v>
      </c>
      <c r="C57" s="22">
        <v>42694.4</v>
      </c>
      <c r="D57" s="22">
        <v>5766.1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5"/>
      <c r="D61" s="35"/>
      <c r="E61" s="3"/>
    </row>
    <row r="62" spans="2:5" ht="28.5" customHeight="1" hidden="1" thickBot="1">
      <c r="B62" s="25" t="s">
        <v>48</v>
      </c>
      <c r="C62" s="35"/>
      <c r="D62" s="35"/>
      <c r="E62" s="3"/>
    </row>
    <row r="63" spans="2:5" ht="18.75" customHeight="1" hidden="1">
      <c r="B63" s="25"/>
      <c r="C63" s="35"/>
      <c r="D63" s="35"/>
      <c r="E63" s="3"/>
    </row>
    <row r="64" spans="2:5" ht="18.75" customHeight="1" hidden="1" thickBot="1">
      <c r="B64" s="25"/>
      <c r="C64" s="35"/>
      <c r="D64" s="35"/>
      <c r="E64" s="3"/>
    </row>
    <row r="65" spans="2:5" ht="12.75">
      <c r="B65" s="61" t="s">
        <v>31</v>
      </c>
      <c r="C65" s="65">
        <v>1291.6</v>
      </c>
      <c r="D65" s="65">
        <v>174</v>
      </c>
      <c r="E65" s="64"/>
    </row>
    <row r="66" spans="2:5" ht="12.75">
      <c r="B66" s="63"/>
      <c r="C66" s="66"/>
      <c r="D66" s="66"/>
      <c r="E66" s="64"/>
    </row>
    <row r="67" spans="2:5" ht="20.25" customHeight="1" thickBot="1">
      <c r="B67" s="62"/>
      <c r="C67" s="67"/>
      <c r="D67" s="67"/>
      <c r="E67" s="64"/>
    </row>
    <row r="68" spans="2:5" ht="20.25" customHeight="1">
      <c r="B68" s="25" t="s">
        <v>32</v>
      </c>
      <c r="C68" s="35">
        <v>25070.9</v>
      </c>
      <c r="D68" s="35">
        <v>20666.8</v>
      </c>
      <c r="E68" s="3"/>
    </row>
    <row r="69" spans="2:5" ht="16.5" customHeight="1" hidden="1">
      <c r="B69" s="36" t="s">
        <v>56</v>
      </c>
      <c r="C69" s="37"/>
      <c r="D69" s="38"/>
      <c r="E69" s="3"/>
    </row>
    <row r="70" spans="2:5" ht="16.5" customHeight="1" hidden="1">
      <c r="B70" s="39" t="s">
        <v>61</v>
      </c>
      <c r="C70" s="40"/>
      <c r="D70" s="40"/>
      <c r="E70" s="3"/>
    </row>
    <row r="71" spans="2:5" ht="15" customHeight="1">
      <c r="B71" s="73" t="s">
        <v>33</v>
      </c>
      <c r="C71" s="68"/>
      <c r="D71" s="70"/>
      <c r="E71" s="72"/>
    </row>
    <row r="72" spans="2:5" ht="1.5" customHeight="1">
      <c r="B72" s="74"/>
      <c r="C72" s="69"/>
      <c r="D72" s="71"/>
      <c r="E72" s="72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41" t="s">
        <v>69</v>
      </c>
      <c r="C74" s="42"/>
      <c r="D74" s="43"/>
      <c r="E74" s="3"/>
    </row>
    <row r="75" spans="2:5" ht="25.5" customHeight="1" hidden="1">
      <c r="B75" s="44" t="s">
        <v>70</v>
      </c>
      <c r="C75" s="45"/>
      <c r="D75" s="46"/>
      <c r="E75" s="3"/>
    </row>
    <row r="76" spans="2:5" ht="18" customHeight="1" hidden="1" thickBot="1">
      <c r="B76" s="44" t="s">
        <v>71</v>
      </c>
      <c r="C76" s="47"/>
      <c r="D76" s="48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2">
        <v>385021.1</v>
      </c>
      <c r="D79" s="22">
        <v>58540.6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>
      <c r="B85" s="61" t="s">
        <v>85</v>
      </c>
      <c r="C85" s="65">
        <v>48921.3</v>
      </c>
      <c r="D85" s="65">
        <v>7100.2</v>
      </c>
      <c r="E85" s="64"/>
      <c r="H85" s="5"/>
      <c r="I85" s="5"/>
    </row>
    <row r="86" spans="2:9" ht="15.75" customHeight="1" thickBot="1">
      <c r="B86" s="62"/>
      <c r="C86" s="67"/>
      <c r="D86" s="67"/>
      <c r="E86" s="64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2"/>
      <c r="D91" s="22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20291</v>
      </c>
      <c r="D98" s="22">
        <v>2410.2</v>
      </c>
      <c r="E98" s="3"/>
      <c r="H98" s="5"/>
      <c r="I98" s="5"/>
    </row>
    <row r="99" spans="2:9" ht="19.5" thickBot="1">
      <c r="B99" s="15" t="s">
        <v>43</v>
      </c>
      <c r="C99" s="23">
        <v>2300</v>
      </c>
      <c r="D99" s="23">
        <v>156</v>
      </c>
      <c r="E99" s="3"/>
      <c r="H99" s="5"/>
      <c r="I99" s="5"/>
    </row>
    <row r="100" spans="2:9" ht="37.5" hidden="1">
      <c r="B100" s="57" t="s">
        <v>81</v>
      </c>
      <c r="C100" s="58">
        <v>1200</v>
      </c>
      <c r="D100" s="58"/>
      <c r="E100" s="3"/>
      <c r="H100" s="5"/>
      <c r="I100" s="5"/>
    </row>
    <row r="101" spans="2:9" ht="18.75" hidden="1">
      <c r="B101" s="39" t="s">
        <v>76</v>
      </c>
      <c r="C101" s="40">
        <v>5371</v>
      </c>
      <c r="D101" s="40"/>
      <c r="E101" s="3"/>
      <c r="H101" s="5"/>
      <c r="I101" s="5"/>
    </row>
    <row r="102" spans="2:9" ht="100.5" customHeight="1" hidden="1" thickBot="1">
      <c r="B102" s="59" t="s">
        <v>80</v>
      </c>
      <c r="C102" s="60">
        <v>1157</v>
      </c>
      <c r="D102" s="23"/>
      <c r="E102" s="3"/>
      <c r="H102" s="5"/>
      <c r="I102" s="5"/>
    </row>
    <row r="103" spans="2:9" ht="19.5" thickBot="1">
      <c r="B103" s="15" t="s">
        <v>64</v>
      </c>
      <c r="C103" s="22">
        <v>7011.6</v>
      </c>
      <c r="D103" s="22">
        <v>1374.7</v>
      </c>
      <c r="E103" s="3"/>
      <c r="H103" s="5"/>
      <c r="I103" s="5"/>
    </row>
    <row r="104" spans="2:9" ht="57" hidden="1" thickBot="1">
      <c r="B104" s="15" t="s">
        <v>79</v>
      </c>
      <c r="C104" s="22"/>
      <c r="D104" s="22"/>
      <c r="E104" s="3"/>
      <c r="H104" s="5"/>
      <c r="I104" s="5"/>
    </row>
    <row r="105" spans="2:9" ht="57" thickBot="1">
      <c r="B105" s="15" t="s">
        <v>65</v>
      </c>
      <c r="C105" s="49">
        <v>1700</v>
      </c>
      <c r="D105" s="22"/>
      <c r="E105" s="3"/>
      <c r="H105" s="5"/>
      <c r="I105" s="5"/>
    </row>
    <row r="106" spans="2:9" ht="38.25" thickBot="1">
      <c r="B106" s="15" t="s">
        <v>67</v>
      </c>
      <c r="C106" s="35">
        <v>36799</v>
      </c>
      <c r="D106" s="22">
        <v>5733.4</v>
      </c>
      <c r="E106" s="3"/>
      <c r="H106" s="5"/>
      <c r="I106" s="5"/>
    </row>
    <row r="107" spans="2:9" ht="38.25" hidden="1" thickBot="1">
      <c r="B107" s="13" t="s">
        <v>44</v>
      </c>
      <c r="C107" s="50"/>
      <c r="D107" s="51"/>
      <c r="E107" s="7"/>
      <c r="H107" s="5"/>
      <c r="I107" s="5"/>
    </row>
    <row r="108" spans="2:9" ht="28.5" customHeight="1" thickBot="1">
      <c r="B108" s="52" t="s">
        <v>45</v>
      </c>
      <c r="C108" s="53">
        <f>SUM(C57+C61+C65+C68+C79+C85+C98+C103+C105+C106)</f>
        <v>568800.9</v>
      </c>
      <c r="D108" s="53">
        <f>SUM(D57+D65+D68+D71+D77+D79+D85+D91+D98+D103+D105+D106+D61+D62)</f>
        <v>101765.99999999999</v>
      </c>
      <c r="E108" s="3"/>
      <c r="H108" s="5"/>
      <c r="I108" s="5"/>
    </row>
    <row r="109" spans="2:9" ht="21.75" customHeight="1" thickBot="1">
      <c r="B109" s="52" t="s">
        <v>46</v>
      </c>
      <c r="C109" s="33">
        <f>SUM(C54-C108)</f>
        <v>-3000</v>
      </c>
      <c r="D109" s="33">
        <f>SUM(D54-D108)</f>
        <v>2623.7000000000116</v>
      </c>
      <c r="E109" s="3"/>
      <c r="H109" s="5"/>
      <c r="I109" s="5"/>
    </row>
    <row r="110" spans="2:9" ht="21.75" customHeight="1" hidden="1">
      <c r="B110" s="55"/>
      <c r="C110" s="56"/>
      <c r="D110" s="56"/>
      <c r="E110" s="3"/>
      <c r="H110" s="5"/>
      <c r="I110" s="5"/>
    </row>
    <row r="111" spans="2:9" ht="21.75" customHeight="1" hidden="1">
      <c r="B111" s="55"/>
      <c r="C111" s="56">
        <f>SUM(C112-C108)</f>
        <v>-19439.300000000047</v>
      </c>
      <c r="D111" s="56">
        <f>SUM(D112-D108)</f>
        <v>177026.59999999998</v>
      </c>
      <c r="E111" s="3"/>
      <c r="H111" s="5"/>
      <c r="I111" s="5"/>
    </row>
    <row r="112" spans="2:9" ht="21.75" customHeight="1" hidden="1">
      <c r="B112" s="10" t="s">
        <v>75</v>
      </c>
      <c r="C112" s="54">
        <v>549361.6</v>
      </c>
      <c r="D112" s="54">
        <v>278792.6</v>
      </c>
      <c r="H112" s="5"/>
      <c r="I112" s="5"/>
    </row>
    <row r="113" spans="2:9" ht="12.75">
      <c r="B113" s="2"/>
      <c r="H113" s="5"/>
      <c r="I113" s="5"/>
    </row>
    <row r="114" spans="2:9" ht="12.75">
      <c r="B114" s="4"/>
      <c r="D114" s="1"/>
      <c r="H114" s="5"/>
      <c r="I114" s="5"/>
    </row>
    <row r="115" spans="4:9" ht="12.75"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2:9" ht="12.75">
      <c r="B119" s="2"/>
      <c r="D119" s="1"/>
      <c r="H119" s="5"/>
      <c r="I119" s="5"/>
    </row>
    <row r="120" spans="2:9" ht="12.75">
      <c r="B120" s="2"/>
      <c r="D120" s="1"/>
      <c r="H120" s="5"/>
      <c r="I120" s="5"/>
    </row>
    <row r="121" spans="2:9" ht="12.75">
      <c r="B121" s="2"/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spans="4:9" ht="12.75">
      <c r="D133" s="1"/>
      <c r="H133" s="5"/>
      <c r="I133" s="5"/>
    </row>
    <row r="134" spans="4:9" ht="12.75">
      <c r="D134" s="1"/>
      <c r="H134" s="5"/>
      <c r="I134" s="5"/>
    </row>
    <row r="135" spans="4:9" ht="12.75">
      <c r="D135" s="1"/>
      <c r="H135" s="5"/>
      <c r="I135" s="5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</sheetData>
  <sheetProtection/>
  <mergeCells count="17"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  <mergeCell ref="B11:B12"/>
    <mergeCell ref="C38:C39"/>
    <mergeCell ref="D38:D39"/>
    <mergeCell ref="E71:E72"/>
    <mergeCell ref="E38:E39"/>
    <mergeCell ref="E43:E46"/>
    <mergeCell ref="B71:B72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189"/>
  <sheetViews>
    <sheetView zoomScaleSheetLayoutView="75" zoomScalePageLayoutView="0" workbookViewId="0" topLeftCell="A5">
      <selection activeCell="A100" sqref="A100:IV102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73</v>
      </c>
      <c r="D1" s="9"/>
      <c r="F1" s="5"/>
    </row>
    <row r="2" spans="2:4" ht="18" hidden="1">
      <c r="B2" s="9"/>
      <c r="C2" s="9" t="s">
        <v>74</v>
      </c>
      <c r="D2" s="9"/>
    </row>
    <row r="3" spans="2:4" ht="18" hidden="1">
      <c r="B3" s="9"/>
      <c r="C3" s="9" t="s">
        <v>72</v>
      </c>
      <c r="D3" s="9"/>
    </row>
    <row r="4" spans="2:7" ht="18" hidden="1">
      <c r="B4" s="9"/>
      <c r="C4" s="9" t="s">
        <v>78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88</v>
      </c>
      <c r="C7" s="11"/>
      <c r="D7" s="12"/>
    </row>
    <row r="8" spans="2:4" ht="17.25" customHeight="1">
      <c r="B8" s="6" t="s">
        <v>87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53</v>
      </c>
    </row>
    <row r="11" spans="2:5" ht="75">
      <c r="B11" s="61" t="s">
        <v>9</v>
      </c>
      <c r="C11" s="14" t="s">
        <v>89</v>
      </c>
      <c r="D11" s="14" t="s">
        <v>90</v>
      </c>
      <c r="E11" s="3"/>
    </row>
    <row r="12" spans="2:5" ht="37.5" customHeight="1" hidden="1" thickBot="1">
      <c r="B12" s="62"/>
      <c r="C12" s="16"/>
      <c r="D12" s="17"/>
      <c r="E12" s="3"/>
    </row>
    <row r="13" spans="2:5" ht="15.75" customHeight="1" thickBot="1">
      <c r="B13" s="18">
        <v>1</v>
      </c>
      <c r="C13" s="19">
        <v>2</v>
      </c>
      <c r="D13" s="19">
        <v>3</v>
      </c>
      <c r="E13" s="3"/>
    </row>
    <row r="14" spans="2:5" ht="23.25" customHeight="1" thickBot="1">
      <c r="B14" s="20" t="s">
        <v>10</v>
      </c>
      <c r="C14" s="21">
        <f>C15+C18+C23+C25+C28+C29+C30+C36+C38+C40+C41+C42+C44+C45+C17+C26+C27</f>
        <v>194120</v>
      </c>
      <c r="D14" s="21">
        <f>D15+D18+D23+D25+D28+D29+D30+D36+D38+D40+D41+D42+D44+D45+D17+D26+D27</f>
        <v>12246.399999999998</v>
      </c>
      <c r="E14" s="3"/>
    </row>
    <row r="15" spans="2:5" ht="19.5" customHeight="1" thickBot="1">
      <c r="B15" s="15" t="s">
        <v>11</v>
      </c>
      <c r="C15" s="22">
        <f>SUM(C16:C16)</f>
        <v>93487</v>
      </c>
      <c r="D15" s="22">
        <f>SUM(D16:D16)</f>
        <v>3021.1</v>
      </c>
      <c r="E15" s="3"/>
    </row>
    <row r="16" spans="2:5" ht="19.5" customHeight="1" thickBot="1">
      <c r="B16" s="15" t="s">
        <v>0</v>
      </c>
      <c r="C16" s="23">
        <v>93487</v>
      </c>
      <c r="D16" s="23">
        <v>3021.1</v>
      </c>
      <c r="E16" s="3"/>
    </row>
    <row r="17" spans="2:5" ht="19.5" customHeight="1" thickBot="1">
      <c r="B17" s="15" t="s">
        <v>82</v>
      </c>
      <c r="C17" s="23"/>
      <c r="D17" s="23"/>
      <c r="E17" s="3"/>
    </row>
    <row r="18" spans="2:5" ht="16.5" customHeight="1" thickBot="1">
      <c r="B18" s="15" t="s">
        <v>1</v>
      </c>
      <c r="C18" s="22">
        <f>SUM(C19:C22)</f>
        <v>30691</v>
      </c>
      <c r="D18" s="22">
        <f>SUM(D19:D22)</f>
        <v>5889.099999999999</v>
      </c>
      <c r="E18" s="3"/>
    </row>
    <row r="19" spans="2:5" ht="33" customHeight="1" hidden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27500</v>
      </c>
      <c r="D20" s="23">
        <v>5739.7</v>
      </c>
      <c r="E20" s="3"/>
    </row>
    <row r="21" spans="2:5" ht="36" customHeight="1" thickBot="1">
      <c r="B21" s="15" t="s">
        <v>86</v>
      </c>
      <c r="C21" s="23"/>
      <c r="D21" s="23"/>
      <c r="E21" s="3"/>
    </row>
    <row r="22" spans="2:5" ht="16.5" customHeight="1" thickBot="1">
      <c r="B22" s="15" t="s">
        <v>2</v>
      </c>
      <c r="C22" s="23">
        <v>3191</v>
      </c>
      <c r="D22" s="23">
        <v>149.4</v>
      </c>
      <c r="E22" s="3"/>
    </row>
    <row r="23" spans="2:5" ht="3.75" customHeight="1" hidden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customHeight="1" hidden="1" thickBot="1">
      <c r="B24" s="15" t="s">
        <v>4</v>
      </c>
      <c r="C24" s="23"/>
      <c r="D24" s="23"/>
      <c r="E24" s="3"/>
    </row>
    <row r="25" spans="2:5" ht="30" customHeight="1" hidden="1" thickBot="1">
      <c r="B25" s="15" t="s">
        <v>13</v>
      </c>
      <c r="C25" s="22"/>
      <c r="D25" s="22"/>
      <c r="E25" s="3"/>
    </row>
    <row r="26" spans="2:5" ht="30" customHeight="1" thickBot="1">
      <c r="B26" s="15" t="s">
        <v>83</v>
      </c>
      <c r="C26" s="22"/>
      <c r="D26" s="22"/>
      <c r="E26" s="3"/>
    </row>
    <row r="27" spans="2:5" ht="30" customHeight="1" thickBot="1">
      <c r="B27" s="15" t="s">
        <v>84</v>
      </c>
      <c r="C27" s="22"/>
      <c r="D27" s="22"/>
      <c r="E27" s="3"/>
    </row>
    <row r="28" spans="2:5" ht="18" customHeight="1" thickBot="1">
      <c r="B28" s="15" t="s">
        <v>5</v>
      </c>
      <c r="C28" s="22">
        <v>3780</v>
      </c>
      <c r="D28" s="22">
        <v>323.5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24458</v>
      </c>
      <c r="D30" s="22">
        <f>D32+D33+D34+D35+D31</f>
        <v>285.79999999999995</v>
      </c>
      <c r="E30" s="3"/>
    </row>
    <row r="31" spans="2:5" ht="37.5" customHeight="1" hidden="1" thickBot="1">
      <c r="B31" s="15" t="s">
        <v>77</v>
      </c>
      <c r="C31" s="22"/>
      <c r="D31" s="22"/>
      <c r="E31" s="3"/>
    </row>
    <row r="32" spans="2:5" ht="22.5" customHeight="1" thickBot="1">
      <c r="B32" s="15" t="s">
        <v>16</v>
      </c>
      <c r="C32" s="23">
        <v>20395</v>
      </c>
      <c r="D32" s="24">
        <v>127.6</v>
      </c>
      <c r="E32" s="3"/>
    </row>
    <row r="33" spans="2:5" ht="55.5" customHeight="1" thickBot="1">
      <c r="B33" s="15" t="s">
        <v>6</v>
      </c>
      <c r="C33" s="23">
        <v>2500</v>
      </c>
      <c r="D33" s="24">
        <v>44.3</v>
      </c>
      <c r="E33" s="3"/>
    </row>
    <row r="34" spans="2:5" ht="21.75" customHeight="1" thickBot="1">
      <c r="B34" s="15" t="s">
        <v>17</v>
      </c>
      <c r="C34" s="23">
        <v>13</v>
      </c>
      <c r="D34" s="24"/>
      <c r="E34" s="3"/>
    </row>
    <row r="35" spans="2:5" ht="55.5" customHeight="1" thickBot="1">
      <c r="B35" s="15" t="s">
        <v>47</v>
      </c>
      <c r="C35" s="23">
        <v>1550</v>
      </c>
      <c r="D35" s="24">
        <v>113.9</v>
      </c>
      <c r="E35" s="3"/>
    </row>
    <row r="36" spans="2:5" ht="42.75" customHeight="1" thickBot="1">
      <c r="B36" s="15" t="s">
        <v>18</v>
      </c>
      <c r="C36" s="22">
        <v>350</v>
      </c>
      <c r="D36" s="22">
        <f>D37</f>
        <v>97.8</v>
      </c>
      <c r="E36" s="3"/>
    </row>
    <row r="37" spans="2:5" ht="37.5" customHeight="1" thickBot="1">
      <c r="B37" s="15" t="s">
        <v>7</v>
      </c>
      <c r="C37" s="23">
        <v>350</v>
      </c>
      <c r="D37" s="23">
        <v>97.8</v>
      </c>
      <c r="E37" s="3"/>
    </row>
    <row r="38" spans="2:5" ht="16.5" customHeight="1">
      <c r="B38" s="25" t="s">
        <v>19</v>
      </c>
      <c r="C38" s="65">
        <v>6422</v>
      </c>
      <c r="D38" s="65"/>
      <c r="E38" s="64"/>
    </row>
    <row r="39" spans="2:5" ht="27.75" customHeight="1" thickBot="1">
      <c r="B39" s="15" t="s">
        <v>20</v>
      </c>
      <c r="C39" s="67"/>
      <c r="D39" s="67"/>
      <c r="E39" s="64"/>
    </row>
    <row r="40" spans="2:5" ht="50.25" customHeight="1" thickBot="1">
      <c r="B40" s="15" t="s">
        <v>8</v>
      </c>
      <c r="C40" s="22">
        <v>32129</v>
      </c>
      <c r="D40" s="22">
        <v>2587.4</v>
      </c>
      <c r="E40" s="3"/>
    </row>
    <row r="41" spans="2:5" ht="40.5" customHeight="1" thickBot="1">
      <c r="B41" s="15" t="s">
        <v>21</v>
      </c>
      <c r="C41" s="22">
        <v>2710</v>
      </c>
      <c r="D41" s="22">
        <v>43.7</v>
      </c>
      <c r="E41" s="3"/>
    </row>
    <row r="42" spans="2:5" ht="26.25" customHeight="1" thickBot="1">
      <c r="B42" s="15" t="s">
        <v>22</v>
      </c>
      <c r="C42" s="22">
        <v>93</v>
      </c>
      <c r="D42" s="22">
        <v>-2</v>
      </c>
      <c r="E42" s="3"/>
    </row>
    <row r="43" spans="2:5" ht="12.75" customHeight="1" hidden="1">
      <c r="B43" s="25" t="s">
        <v>23</v>
      </c>
      <c r="C43" s="26"/>
      <c r="D43" s="26"/>
      <c r="E43" s="64"/>
    </row>
    <row r="44" spans="2:5" ht="39.75" customHeight="1" hidden="1" thickBot="1">
      <c r="B44" s="27" t="s">
        <v>59</v>
      </c>
      <c r="C44" s="28"/>
      <c r="D44" s="29"/>
      <c r="E44" s="64"/>
    </row>
    <row r="45" spans="2:5" ht="41.25" customHeight="1" hidden="1" thickBot="1">
      <c r="B45" s="15" t="s">
        <v>60</v>
      </c>
      <c r="C45" s="30"/>
      <c r="D45" s="31"/>
      <c r="E45" s="64"/>
    </row>
    <row r="46" spans="2:5" ht="18.75" customHeight="1" thickBot="1">
      <c r="B46" s="15" t="s">
        <v>49</v>
      </c>
      <c r="C46" s="32">
        <f>SUM(C48:C51)</f>
        <v>370160.6</v>
      </c>
      <c r="D46" s="32">
        <f>SUM(D48:D51)</f>
        <v>40560.50000000001</v>
      </c>
      <c r="E46" s="64"/>
    </row>
    <row r="47" spans="2:5" ht="12.75" customHeight="1" hidden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35229</v>
      </c>
      <c r="D48" s="24">
        <v>2935.8</v>
      </c>
      <c r="E48" s="3"/>
    </row>
    <row r="49" spans="2:5" ht="43.5" customHeight="1" thickBot="1">
      <c r="B49" s="15" t="s">
        <v>50</v>
      </c>
      <c r="C49" s="24">
        <v>58184</v>
      </c>
      <c r="D49" s="24">
        <v>3182</v>
      </c>
      <c r="E49" s="3"/>
    </row>
    <row r="50" spans="2:5" ht="40.5" customHeight="1" thickBot="1">
      <c r="B50" s="15" t="s">
        <v>52</v>
      </c>
      <c r="C50" s="24">
        <v>260688.3</v>
      </c>
      <c r="D50" s="24">
        <v>34125.4</v>
      </c>
      <c r="E50" s="3"/>
    </row>
    <row r="51" spans="2:5" ht="20.25" customHeight="1" thickBot="1">
      <c r="B51" s="15" t="s">
        <v>55</v>
      </c>
      <c r="C51" s="24">
        <v>16059.3</v>
      </c>
      <c r="D51" s="24">
        <v>317.3</v>
      </c>
      <c r="E51" s="3"/>
    </row>
    <row r="52" spans="2:5" ht="20.25" customHeight="1" thickBot="1">
      <c r="B52" s="15" t="s">
        <v>66</v>
      </c>
      <c r="C52" s="24">
        <v>95.7</v>
      </c>
      <c r="D52" s="24">
        <v>91.2</v>
      </c>
      <c r="E52" s="3"/>
    </row>
    <row r="53" spans="2:5" ht="76.5" customHeight="1" thickBot="1">
      <c r="B53" s="15" t="s">
        <v>62</v>
      </c>
      <c r="C53" s="24"/>
      <c r="D53" s="24">
        <v>-91.5</v>
      </c>
      <c r="E53" s="3"/>
    </row>
    <row r="54" spans="2:5" ht="21" customHeight="1" thickBot="1">
      <c r="B54" s="15" t="s">
        <v>25</v>
      </c>
      <c r="C54" s="32">
        <f>C46+C14+C52</f>
        <v>564376.2999999999</v>
      </c>
      <c r="D54" s="32">
        <f>D14+D52+D53+D46</f>
        <v>52806.600000000006</v>
      </c>
      <c r="E54" s="3"/>
    </row>
    <row r="55" spans="2:5" ht="16.5" customHeight="1" thickBot="1">
      <c r="B55" s="20" t="s">
        <v>26</v>
      </c>
      <c r="C55" s="33"/>
      <c r="D55" s="33"/>
      <c r="E55" s="3"/>
    </row>
    <row r="56" spans="2:5" ht="16.5" customHeight="1" hidden="1" thickBot="1">
      <c r="B56" s="34"/>
      <c r="C56" s="24"/>
      <c r="D56" s="24"/>
      <c r="E56" s="3"/>
    </row>
    <row r="57" spans="2:5" ht="21" customHeight="1" thickBot="1">
      <c r="B57" s="15" t="s">
        <v>27</v>
      </c>
      <c r="C57" s="22">
        <v>42694.4</v>
      </c>
      <c r="D57" s="22">
        <v>2903.5</v>
      </c>
      <c r="E57" s="3"/>
    </row>
    <row r="58" spans="2:5" ht="21" customHeight="1" hidden="1" thickBot="1">
      <c r="B58" s="15" t="s">
        <v>28</v>
      </c>
      <c r="C58" s="23"/>
      <c r="D58" s="23"/>
      <c r="E58" s="3"/>
    </row>
    <row r="59" spans="2:5" ht="18" customHeight="1" hidden="1" thickBot="1">
      <c r="B59" s="15" t="s">
        <v>29</v>
      </c>
      <c r="C59" s="23"/>
      <c r="D59" s="23"/>
      <c r="E59" s="3"/>
    </row>
    <row r="60" spans="2:5" ht="18.75" customHeight="1" hidden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5"/>
      <c r="D61" s="35"/>
      <c r="E61" s="3"/>
    </row>
    <row r="62" spans="2:5" ht="28.5" customHeight="1" hidden="1" thickBot="1">
      <c r="B62" s="25" t="s">
        <v>48</v>
      </c>
      <c r="C62" s="35"/>
      <c r="D62" s="35"/>
      <c r="E62" s="3"/>
    </row>
    <row r="63" spans="2:5" ht="18.75" customHeight="1" hidden="1">
      <c r="B63" s="25"/>
      <c r="C63" s="35"/>
      <c r="D63" s="35"/>
      <c r="E63" s="3"/>
    </row>
    <row r="64" spans="2:5" ht="18.75" customHeight="1" hidden="1" thickBot="1">
      <c r="B64" s="25"/>
      <c r="C64" s="35"/>
      <c r="D64" s="35"/>
      <c r="E64" s="3"/>
    </row>
    <row r="65" spans="2:5" ht="12.75">
      <c r="B65" s="61" t="s">
        <v>31</v>
      </c>
      <c r="C65" s="65">
        <v>1291.6</v>
      </c>
      <c r="D65" s="65">
        <v>79.5</v>
      </c>
      <c r="E65" s="64"/>
    </row>
    <row r="66" spans="2:5" ht="12.75">
      <c r="B66" s="63"/>
      <c r="C66" s="66"/>
      <c r="D66" s="66"/>
      <c r="E66" s="64"/>
    </row>
    <row r="67" spans="2:5" ht="20.25" customHeight="1" thickBot="1">
      <c r="B67" s="62"/>
      <c r="C67" s="67"/>
      <c r="D67" s="67"/>
      <c r="E67" s="64"/>
    </row>
    <row r="68" spans="2:5" ht="20.25" customHeight="1">
      <c r="B68" s="25" t="s">
        <v>32</v>
      </c>
      <c r="C68" s="35">
        <v>25070.9</v>
      </c>
      <c r="D68" s="35">
        <v>338.6</v>
      </c>
      <c r="E68" s="3"/>
    </row>
    <row r="69" spans="2:5" ht="16.5" customHeight="1" hidden="1">
      <c r="B69" s="36" t="s">
        <v>56</v>
      </c>
      <c r="C69" s="37"/>
      <c r="D69" s="38"/>
      <c r="E69" s="3"/>
    </row>
    <row r="70" spans="2:5" ht="16.5" customHeight="1" hidden="1">
      <c r="B70" s="39" t="s">
        <v>61</v>
      </c>
      <c r="C70" s="40"/>
      <c r="D70" s="40"/>
      <c r="E70" s="3"/>
    </row>
    <row r="71" spans="2:5" ht="15" customHeight="1">
      <c r="B71" s="73" t="s">
        <v>33</v>
      </c>
      <c r="C71" s="68"/>
      <c r="D71" s="70"/>
      <c r="E71" s="72"/>
    </row>
    <row r="72" spans="2:5" ht="1.5" customHeight="1">
      <c r="B72" s="74"/>
      <c r="C72" s="69"/>
      <c r="D72" s="71"/>
      <c r="E72" s="72"/>
    </row>
    <row r="73" spans="2:5" ht="18" customHeight="1" hidden="1" thickBot="1">
      <c r="B73" s="15" t="s">
        <v>68</v>
      </c>
      <c r="C73" s="23"/>
      <c r="D73" s="23"/>
      <c r="E73" s="3"/>
    </row>
    <row r="74" spans="2:5" ht="18" customHeight="1" hidden="1">
      <c r="B74" s="41" t="s">
        <v>69</v>
      </c>
      <c r="C74" s="42"/>
      <c r="D74" s="43"/>
      <c r="E74" s="3"/>
    </row>
    <row r="75" spans="2:5" ht="25.5" customHeight="1" hidden="1">
      <c r="B75" s="44" t="s">
        <v>70</v>
      </c>
      <c r="C75" s="45"/>
      <c r="D75" s="46"/>
      <c r="E75" s="3"/>
    </row>
    <row r="76" spans="2:5" ht="18" customHeight="1" hidden="1" thickBot="1">
      <c r="B76" s="44" t="s">
        <v>71</v>
      </c>
      <c r="C76" s="47"/>
      <c r="D76" s="48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customHeight="1" hidden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2">
        <v>383596.5</v>
      </c>
      <c r="D79" s="22">
        <v>16430.2</v>
      </c>
      <c r="E79" s="3"/>
    </row>
    <row r="80" spans="2:5" ht="20.25" customHeight="1" hidden="1" thickBot="1">
      <c r="B80" s="15" t="s">
        <v>28</v>
      </c>
      <c r="C80" s="23"/>
      <c r="D80" s="23"/>
      <c r="E80" s="3"/>
    </row>
    <row r="81" spans="2:9" ht="18" customHeight="1" hidden="1" thickBot="1">
      <c r="B81" s="15" t="s">
        <v>29</v>
      </c>
      <c r="C81" s="23"/>
      <c r="D81" s="23"/>
      <c r="E81" s="3"/>
      <c r="H81" s="5"/>
      <c r="I81" s="5"/>
    </row>
    <row r="82" spans="2:9" ht="18.75" customHeight="1" hidden="1" thickBot="1">
      <c r="B82" s="15" t="s">
        <v>35</v>
      </c>
      <c r="C82" s="23"/>
      <c r="D82" s="23"/>
      <c r="E82" s="3"/>
      <c r="H82" s="5"/>
      <c r="I82" s="5"/>
    </row>
    <row r="83" spans="2:9" ht="19.5" customHeight="1" hidden="1" thickBot="1">
      <c r="B83" s="27" t="s">
        <v>36</v>
      </c>
      <c r="C83" s="23"/>
      <c r="D83" s="23"/>
      <c r="E83" s="3"/>
      <c r="H83" s="5"/>
      <c r="I83" s="5"/>
    </row>
    <row r="84" spans="2:9" ht="25.5" customHeight="1" hidden="1" thickBot="1">
      <c r="B84" s="15" t="s">
        <v>37</v>
      </c>
      <c r="C84" s="23"/>
      <c r="D84" s="23"/>
      <c r="E84" s="3"/>
      <c r="H84" s="5"/>
      <c r="I84" s="5"/>
    </row>
    <row r="85" spans="2:9" ht="12.75">
      <c r="B85" s="61" t="s">
        <v>85</v>
      </c>
      <c r="C85" s="65">
        <v>48921.3</v>
      </c>
      <c r="D85" s="65">
        <v>2510.4</v>
      </c>
      <c r="E85" s="64"/>
      <c r="H85" s="5"/>
      <c r="I85" s="5"/>
    </row>
    <row r="86" spans="2:9" ht="15.75" customHeight="1" thickBot="1">
      <c r="B86" s="62"/>
      <c r="C86" s="67"/>
      <c r="D86" s="67"/>
      <c r="E86" s="64"/>
      <c r="H86" s="5"/>
      <c r="I86" s="5"/>
    </row>
    <row r="87" spans="2:9" ht="19.5" customHeight="1" hidden="1" thickBot="1">
      <c r="B87" s="15" t="s">
        <v>38</v>
      </c>
      <c r="C87" s="23"/>
      <c r="D87" s="23"/>
      <c r="E87" s="3"/>
      <c r="H87" s="5"/>
      <c r="I87" s="5"/>
    </row>
    <row r="88" spans="2:9" ht="17.25" customHeight="1" hidden="1" thickBot="1">
      <c r="B88" s="15" t="s">
        <v>29</v>
      </c>
      <c r="C88" s="23"/>
      <c r="D88" s="23"/>
      <c r="E88" s="3"/>
      <c r="H88" s="5"/>
      <c r="I88" s="5"/>
    </row>
    <row r="89" spans="2:9" ht="18.75" customHeight="1" hidden="1" thickBot="1">
      <c r="B89" s="15" t="s">
        <v>35</v>
      </c>
      <c r="C89" s="23"/>
      <c r="D89" s="23"/>
      <c r="E89" s="3"/>
      <c r="H89" s="5"/>
      <c r="I89" s="5"/>
    </row>
    <row r="90" spans="2:9" ht="21" customHeight="1" hidden="1" thickBot="1">
      <c r="B90" s="15" t="s">
        <v>36</v>
      </c>
      <c r="C90" s="23"/>
      <c r="D90" s="23"/>
      <c r="E90" s="3"/>
      <c r="H90" s="5"/>
      <c r="I90" s="5"/>
    </row>
    <row r="91" spans="2:9" ht="22.5" customHeight="1" hidden="1" thickBot="1">
      <c r="B91" s="15" t="s">
        <v>63</v>
      </c>
      <c r="C91" s="32"/>
      <c r="D91" s="22"/>
      <c r="E91" s="3"/>
      <c r="H91" s="5"/>
      <c r="I91" s="5"/>
    </row>
    <row r="92" spans="2:9" ht="16.5" customHeight="1" hidden="1" thickBot="1">
      <c r="B92" s="15" t="s">
        <v>39</v>
      </c>
      <c r="C92" s="23"/>
      <c r="D92" s="23"/>
      <c r="E92" s="3"/>
      <c r="H92" s="5"/>
      <c r="I92" s="5"/>
    </row>
    <row r="93" spans="2:9" ht="18.75" customHeight="1" hidden="1" thickBot="1">
      <c r="B93" s="15" t="s">
        <v>29</v>
      </c>
      <c r="C93" s="23"/>
      <c r="D93" s="23"/>
      <c r="E93" s="3"/>
      <c r="H93" s="5"/>
      <c r="I93" s="5"/>
    </row>
    <row r="94" spans="2:9" ht="20.25" customHeight="1" hidden="1" thickBot="1">
      <c r="B94" s="15" t="s">
        <v>35</v>
      </c>
      <c r="C94" s="23"/>
      <c r="D94" s="23"/>
      <c r="E94" s="3"/>
      <c r="H94" s="5"/>
      <c r="I94" s="5"/>
    </row>
    <row r="95" spans="2:9" ht="21" customHeight="1" hidden="1" thickBot="1">
      <c r="B95" s="15" t="s">
        <v>36</v>
      </c>
      <c r="C95" s="23"/>
      <c r="D95" s="23"/>
      <c r="E95" s="3"/>
      <c r="H95" s="5"/>
      <c r="I95" s="5"/>
    </row>
    <row r="96" spans="2:9" ht="21.75" customHeight="1" hidden="1" thickBot="1">
      <c r="B96" s="15" t="s">
        <v>40</v>
      </c>
      <c r="C96" s="23"/>
      <c r="D96" s="23"/>
      <c r="E96" s="3"/>
      <c r="H96" s="5"/>
      <c r="I96" s="5"/>
    </row>
    <row r="97" spans="2:9" ht="21" customHeight="1" hidden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20291</v>
      </c>
      <c r="D98" s="22">
        <v>588.1</v>
      </c>
      <c r="E98" s="3"/>
      <c r="H98" s="5"/>
      <c r="I98" s="5"/>
    </row>
    <row r="99" spans="2:9" ht="19.5" thickBot="1">
      <c r="B99" s="15" t="s">
        <v>43</v>
      </c>
      <c r="C99" s="23">
        <v>2300</v>
      </c>
      <c r="D99" s="23"/>
      <c r="E99" s="3"/>
      <c r="H99" s="5"/>
      <c r="I99" s="5"/>
    </row>
    <row r="100" spans="2:9" ht="37.5" hidden="1">
      <c r="B100" s="57" t="s">
        <v>81</v>
      </c>
      <c r="C100" s="58">
        <v>1200</v>
      </c>
      <c r="D100" s="58"/>
      <c r="E100" s="3"/>
      <c r="H100" s="5"/>
      <c r="I100" s="5"/>
    </row>
    <row r="101" spans="2:9" ht="18.75" hidden="1">
      <c r="B101" s="39" t="s">
        <v>76</v>
      </c>
      <c r="C101" s="40">
        <v>5371</v>
      </c>
      <c r="D101" s="40"/>
      <c r="E101" s="3"/>
      <c r="H101" s="5"/>
      <c r="I101" s="5"/>
    </row>
    <row r="102" spans="2:9" ht="100.5" customHeight="1" hidden="1" thickBot="1">
      <c r="B102" s="59" t="s">
        <v>80</v>
      </c>
      <c r="C102" s="60">
        <v>1157</v>
      </c>
      <c r="D102" s="23"/>
      <c r="E102" s="3"/>
      <c r="H102" s="5"/>
      <c r="I102" s="5"/>
    </row>
    <row r="103" spans="2:9" ht="19.5" thickBot="1">
      <c r="B103" s="15" t="s">
        <v>64</v>
      </c>
      <c r="C103" s="22">
        <v>7011.6</v>
      </c>
      <c r="D103" s="22">
        <v>510.8</v>
      </c>
      <c r="E103" s="3"/>
      <c r="H103" s="5"/>
      <c r="I103" s="5"/>
    </row>
    <row r="104" spans="2:9" ht="57" hidden="1" thickBot="1">
      <c r="B104" s="15" t="s">
        <v>79</v>
      </c>
      <c r="C104" s="22"/>
      <c r="D104" s="22"/>
      <c r="E104" s="3"/>
      <c r="H104" s="5"/>
      <c r="I104" s="5"/>
    </row>
    <row r="105" spans="2:9" ht="57" thickBot="1">
      <c r="B105" s="15" t="s">
        <v>65</v>
      </c>
      <c r="C105" s="49">
        <v>1700</v>
      </c>
      <c r="D105" s="22"/>
      <c r="E105" s="3"/>
      <c r="H105" s="5"/>
      <c r="I105" s="5"/>
    </row>
    <row r="106" spans="2:9" ht="38.25" thickBot="1">
      <c r="B106" s="15" t="s">
        <v>67</v>
      </c>
      <c r="C106" s="35">
        <v>36799</v>
      </c>
      <c r="D106" s="22">
        <v>2866.7</v>
      </c>
      <c r="E106" s="3"/>
      <c r="H106" s="5"/>
      <c r="I106" s="5"/>
    </row>
    <row r="107" spans="2:9" ht="38.25" hidden="1" thickBot="1">
      <c r="B107" s="13" t="s">
        <v>44</v>
      </c>
      <c r="C107" s="50"/>
      <c r="D107" s="51"/>
      <c r="E107" s="7"/>
      <c r="H107" s="5"/>
      <c r="I107" s="5"/>
    </row>
    <row r="108" spans="2:9" ht="28.5" customHeight="1" thickBot="1">
      <c r="B108" s="52" t="s">
        <v>45</v>
      </c>
      <c r="C108" s="53">
        <f>SUM(C57+C61+C65+C68+C79+C85+C98+C103+C105+C106)</f>
        <v>567376.3</v>
      </c>
      <c r="D108" s="53">
        <f>SUM(D57+D65+D68+D71+D77+D79+D85+D91+D98+D103+D105+D106+D61+D62)</f>
        <v>26227.8</v>
      </c>
      <c r="E108" s="3"/>
      <c r="H108" s="5"/>
      <c r="I108" s="5"/>
    </row>
    <row r="109" spans="2:9" ht="21.75" customHeight="1" thickBot="1">
      <c r="B109" s="52" t="s">
        <v>46</v>
      </c>
      <c r="C109" s="33">
        <f>SUM(C54-C108)</f>
        <v>-3000.0000000001164</v>
      </c>
      <c r="D109" s="33">
        <f>SUM(D54-D108)</f>
        <v>26578.800000000007</v>
      </c>
      <c r="E109" s="3"/>
      <c r="H109" s="5"/>
      <c r="I109" s="5"/>
    </row>
    <row r="110" spans="2:9" ht="21.75" customHeight="1" hidden="1">
      <c r="B110" s="55"/>
      <c r="C110" s="56"/>
      <c r="D110" s="56"/>
      <c r="E110" s="3"/>
      <c r="H110" s="5"/>
      <c r="I110" s="5"/>
    </row>
    <row r="111" spans="2:9" ht="21.75" customHeight="1" hidden="1">
      <c r="B111" s="55"/>
      <c r="C111" s="56">
        <f>SUM(C112-C108)</f>
        <v>-18014.70000000007</v>
      </c>
      <c r="D111" s="56">
        <f>SUM(D112-D108)</f>
        <v>252564.8</v>
      </c>
      <c r="E111" s="3"/>
      <c r="H111" s="5"/>
      <c r="I111" s="5"/>
    </row>
    <row r="112" spans="2:9" ht="21.75" customHeight="1" hidden="1">
      <c r="B112" s="10" t="s">
        <v>75</v>
      </c>
      <c r="C112" s="54">
        <v>549361.6</v>
      </c>
      <c r="D112" s="54">
        <v>278792.6</v>
      </c>
      <c r="H112" s="5"/>
      <c r="I112" s="5"/>
    </row>
    <row r="113" spans="2:9" ht="12.75">
      <c r="B113" s="2"/>
      <c r="H113" s="5"/>
      <c r="I113" s="5"/>
    </row>
    <row r="114" spans="2:9" ht="12.75">
      <c r="B114" s="4"/>
      <c r="D114" s="1"/>
      <c r="H114" s="5"/>
      <c r="I114" s="5"/>
    </row>
    <row r="115" spans="4:9" ht="12.75">
      <c r="D115" s="1"/>
      <c r="H115" s="5"/>
      <c r="I115" s="5"/>
    </row>
    <row r="116" spans="2:9" ht="12.75">
      <c r="B116" s="2"/>
      <c r="D116" s="1"/>
      <c r="H116" s="5"/>
      <c r="I116" s="5"/>
    </row>
    <row r="117" spans="2:9" ht="12.75">
      <c r="B117" s="2"/>
      <c r="D117" s="1"/>
      <c r="H117" s="5"/>
      <c r="I117" s="5"/>
    </row>
    <row r="118" spans="2:9" ht="12.75">
      <c r="B118" s="2"/>
      <c r="D118" s="1"/>
      <c r="H118" s="5"/>
      <c r="I118" s="5"/>
    </row>
    <row r="119" spans="2:9" ht="12.75">
      <c r="B119" s="2"/>
      <c r="D119" s="1"/>
      <c r="H119" s="5"/>
      <c r="I119" s="5"/>
    </row>
    <row r="120" spans="2:9" ht="12.75">
      <c r="B120" s="2"/>
      <c r="D120" s="1"/>
      <c r="H120" s="5"/>
      <c r="I120" s="5"/>
    </row>
    <row r="121" spans="2:9" ht="12.75">
      <c r="B121" s="2"/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spans="4:9" ht="12.75">
      <c r="D124" s="1"/>
      <c r="H124" s="5"/>
      <c r="I124" s="5"/>
    </row>
    <row r="125" spans="4:9" ht="12.75">
      <c r="D125" s="1"/>
      <c r="H125" s="5"/>
      <c r="I125" s="5"/>
    </row>
    <row r="126" spans="4:9" ht="12.75">
      <c r="D126" s="1"/>
      <c r="H126" s="5"/>
      <c r="I126" s="5"/>
    </row>
    <row r="127" spans="4:9" ht="12.75">
      <c r="D127" s="1"/>
      <c r="H127" s="5"/>
      <c r="I127" s="5"/>
    </row>
    <row r="128" spans="4:9" ht="12.75">
      <c r="D128" s="1"/>
      <c r="H128" s="5"/>
      <c r="I128" s="5"/>
    </row>
    <row r="129" spans="4:9" ht="12.75">
      <c r="D129" s="1"/>
      <c r="H129" s="5"/>
      <c r="I129" s="5"/>
    </row>
    <row r="130" spans="4:9" ht="12.75">
      <c r="D130" s="1"/>
      <c r="H130" s="5"/>
      <c r="I130" s="5"/>
    </row>
    <row r="131" spans="4:9" ht="12.75">
      <c r="D131" s="1"/>
      <c r="H131" s="5"/>
      <c r="I131" s="5"/>
    </row>
    <row r="132" spans="4:9" ht="12.75">
      <c r="D132" s="1"/>
      <c r="H132" s="5"/>
      <c r="I132" s="5"/>
    </row>
    <row r="133" spans="4:9" ht="12.75">
      <c r="D133" s="1"/>
      <c r="H133" s="5"/>
      <c r="I133" s="5"/>
    </row>
    <row r="134" spans="4:9" ht="12.75">
      <c r="D134" s="1"/>
      <c r="H134" s="5"/>
      <c r="I134" s="5"/>
    </row>
    <row r="135" spans="4:9" ht="12.75">
      <c r="D135" s="1"/>
      <c r="H135" s="5"/>
      <c r="I135" s="5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</sheetData>
  <sheetProtection/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rintOptions/>
  <pageMargins left="0.75" right="0.75" top="0.65" bottom="0.55" header="0.5" footer="0.5"/>
  <pageSetup horizontalDpi="600" verticalDpi="600" orientation="portrait" paperSize="9" scale="75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Самодурова Наталья Анатольевна</cp:lastModifiedBy>
  <cp:lastPrinted>2016-07-26T07:01:54Z</cp:lastPrinted>
  <dcterms:created xsi:type="dcterms:W3CDTF">2008-01-11T10:20:26Z</dcterms:created>
  <dcterms:modified xsi:type="dcterms:W3CDTF">2017-02-06T05:20:19Z</dcterms:modified>
  <cp:category/>
  <cp:version/>
  <cp:contentType/>
  <cp:contentStatus/>
</cp:coreProperties>
</file>